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方案" sheetId="1" r:id="rId1"/>
  </sheets>
  <definedNames>
    <definedName name="_xlnm.Print_Area" localSheetId="0">'方案'!$A$1:$I$245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<sst xmlns="http://schemas.openxmlformats.org/spreadsheetml/2006/main" count="675" uniqueCount="209">
  <si>
    <t>北京齐家盛装饰南昌分公司工程报价单</t>
  </si>
  <si>
    <t>京城唯一透明化报价，核算成本才是硬道理</t>
  </si>
  <si>
    <t>业主：  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</si>
  <si>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</si>
  <si>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</si>
  <si>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</si>
  <si>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</si>
  <si>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</si>
  <si>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</si>
  <si>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</si>
  <si>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</si>
  <si>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</si>
  <si>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 xml:space="preserve">     一楼</t>
  </si>
  <si>
    <t>一、客厅</t>
  </si>
  <si>
    <t>拆墙（24墙）</t>
  </si>
  <si>
    <t>㎡</t>
  </si>
  <si>
    <t>仅人工费，垃圾装袋，不含清运。</t>
  </si>
  <si>
    <t>砌墙（12墙）</t>
  </si>
  <si>
    <t>红砖或轻体砖砌墙，墙面粉刷价格另计（不含表层装饰）</t>
  </si>
  <si>
    <t>双面墙体粉刷</t>
  </si>
  <si>
    <t>海螺牌32.5硅酸盐水泥、中砂双面墙体粉刷、抹平。</t>
  </si>
  <si>
    <t>顶墙面基层找平</t>
  </si>
  <si>
    <t>墙面膏灰批荡找平。</t>
  </si>
  <si>
    <t>顶墙面煽灰刷漆</t>
  </si>
  <si>
    <t>批刮多乐士腻子二至三遍，打磨平整。刷底漆一遍，多乐士金装五合一面漆二遍。(不含特殊处理)</t>
  </si>
  <si>
    <t>铺地砖</t>
  </si>
  <si>
    <t>海螺牌32.5硅酸盐水泥、中砂水泥沙浆普通铺贴。
 规格≥250mm≤800mm　不含找平、拉毛、及地面处理
(主材、勾缝剂业主自购，贴砖厚度不超过40mm，超过40mm每平方增加材料费10元)</t>
  </si>
  <si>
    <t>地砖拼花</t>
  </si>
  <si>
    <t>海螺牌32.5硅酸盐水泥、中砂水泥沙浆铺贴。（不含找平、拉毛、及地面处理，主材、勾缝剂业主自购，贴砖厚度不超过40mm，超过40mm每平方增加材料费10元。)</t>
  </si>
  <si>
    <t>地面找平</t>
  </si>
  <si>
    <t>1、原地面清理，强度32.5普通硅酸盐水泥（钻牌、华新、海螺）、中砂水泥沙浆抹平。2、找平厚度平均不超过40mm，超过此厚度另增加每平方10元。</t>
  </si>
  <si>
    <t>地面保护</t>
  </si>
  <si>
    <t>专用地面保护膜.</t>
  </si>
  <si>
    <t>过门石</t>
  </si>
  <si>
    <t>块</t>
  </si>
  <si>
    <t>水泥砂浆铺贴过门石（大理石主材业主自购）。</t>
  </si>
  <si>
    <t>窗台大理石</t>
  </si>
  <si>
    <t>m</t>
  </si>
  <si>
    <t>水泥砂浆铺贴窗台大理石（大理石业主自购）。</t>
  </si>
  <si>
    <t>贴暗装踢脚线</t>
  </si>
  <si>
    <t>海螺牌32.5硅酸盐水泥、中砂水泥沙浆铺贴,墙面开槽，踢脚线与墙面齐平。</t>
  </si>
  <si>
    <t>贴波打脚线</t>
  </si>
  <si>
    <t>海螺牌32.5硅酸盐水泥、中砂水泥沙浆铺贴(主材、勾缝剂业主自购，贴砖厚度不超过30mm)。</t>
  </si>
  <si>
    <t>造型吊顶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</si>
  <si>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）（复杂造型价格另计）</t>
  </si>
  <si>
    <t>餐厅木质吊顶</t>
  </si>
  <si>
    <t>大芯板打底，面贴饰面板刷清漆。</t>
  </si>
  <si>
    <t>电视背景墙</t>
  </si>
  <si>
    <t>项</t>
  </si>
  <si>
    <t>详见施工图</t>
  </si>
  <si>
    <t>客厅柱子造型</t>
  </si>
  <si>
    <t>门厅背景墙</t>
  </si>
  <si>
    <t>餐厅背景墙</t>
  </si>
  <si>
    <t>大芯板打底，面贴茶镜。</t>
  </si>
  <si>
    <t>餐厅做哑口</t>
  </si>
  <si>
    <t>轻钢龙骨石膏板，贴饰面板</t>
  </si>
  <si>
    <t>防潮处理</t>
  </si>
  <si>
    <t>柜体背板与墙面交接面涂刷防水及清漆。</t>
  </si>
  <si>
    <t>石膏线</t>
  </si>
  <si>
    <t>定制成品石膏线粘贴（含材料及人工）。</t>
  </si>
  <si>
    <t>贴文化砖</t>
  </si>
  <si>
    <t>一楼室内修补工程</t>
  </si>
  <si>
    <t>水泥沙浆局部修补抹平</t>
  </si>
  <si>
    <t>二、客卧</t>
  </si>
  <si>
    <t>墙顶面膏灰批荡找平。</t>
  </si>
  <si>
    <t>轻钢龙骨做骨架，制作规格为400mm*400mm,龙牌石膏板饰面，二级造型吊顶。石膏板拼接处留缝3-8mm，快粘粉或石膏粉填充，牛皮纸或绷带粘缝处理，自攻钉刷防锈漆。(不含木质线条、石膏线条、木质雕花）</t>
  </si>
  <si>
    <t>吊平顶</t>
  </si>
  <si>
    <t>轻钢龙骨做骨架，制作规格为400mm*400mm,龙牌石膏板饰面，吊平顶。石膏板拼接处留缝3-8mm，快粘粉或石膏粉填充，牛皮纸或绷带粘缝处理，自攻钉刷防锈漆。(不含木质线条、石膏线条、木质雕花）</t>
  </si>
  <si>
    <t>床头背景墙</t>
  </si>
  <si>
    <t xml:space="preserve">海螺牌32.5硅酸盐水泥、中砂水泥沙浆铺贴大理石。
(大理石主材、勾缝剂业主自购) </t>
  </si>
  <si>
    <t>三、视听室</t>
  </si>
  <si>
    <t>隔音墙基层处理</t>
  </si>
  <si>
    <t>不包括软包墙纸</t>
  </si>
  <si>
    <t>四、厨房</t>
  </si>
  <si>
    <t xml:space="preserve">海螺牌32.5硅酸盐水泥、中砂水泥沙浆普通铺贴。
规格≥200mm*200mm。不含找平、拉毛、及墙面处理。
(主材、勾缝剂业主自购，贴砖厚度不超过30mm) </t>
  </si>
  <si>
    <t>贴墙砖</t>
  </si>
  <si>
    <t>贴地砖上墙</t>
  </si>
  <si>
    <t>包立管</t>
  </si>
  <si>
    <t>根</t>
  </si>
  <si>
    <t>红砖包管,水泥沙浆抹灰（不含表层装饰）宽度350mm以下，超出另计</t>
  </si>
  <si>
    <t>五、卫生间</t>
  </si>
  <si>
    <t>拆墙</t>
  </si>
  <si>
    <t>仅人工费</t>
  </si>
  <si>
    <t>砌墙</t>
  </si>
  <si>
    <t>红砖或轻体砖砌墙，墙面粉刷（不含表层装饰）</t>
  </si>
  <si>
    <t>红砖包立管，水泥砂浆抹平。</t>
  </si>
  <si>
    <t xml:space="preserve">     二楼</t>
  </si>
  <si>
    <t>电视艺术背景墙造型边框</t>
  </si>
  <si>
    <t>背板打底，贴成品木线条</t>
  </si>
  <si>
    <t>贴艺术背景墙砖</t>
  </si>
  <si>
    <t>二、主卧</t>
  </si>
  <si>
    <t>轻钢龙骨做骨架，制作规格为400mm*400mm,龙牌石膏板饰面，造型吊顶。石膏板拼接处留缝3-8mm，快粘粉或石膏粉填充，牛皮纸或绷带粘缝处理，自攻钉刷防锈漆。(不含木质线条、石膏线条、木质雕花）</t>
  </si>
  <si>
    <t>详见施工图。</t>
  </si>
  <si>
    <t>三、小孩房</t>
  </si>
  <si>
    <t>四、老人房</t>
  </si>
  <si>
    <t>五、储物间</t>
  </si>
  <si>
    <t>六、主卫</t>
  </si>
  <si>
    <t>七、公卫</t>
  </si>
  <si>
    <t>五、休闲阳台</t>
  </si>
  <si>
    <t>顶面基层找平</t>
  </si>
  <si>
    <t>顶面刷漆</t>
  </si>
  <si>
    <t>二楼室内修补工程</t>
  </si>
  <si>
    <t xml:space="preserve">     三楼</t>
  </si>
  <si>
    <t>一、主卧、书房、衣帽间</t>
  </si>
  <si>
    <t>电视背景墙PU线</t>
  </si>
  <si>
    <t>床头背景墙基层</t>
  </si>
  <si>
    <t>人工费，水泥砂浆修补。</t>
  </si>
  <si>
    <t>二、健身区</t>
  </si>
  <si>
    <t>三、次卧</t>
  </si>
  <si>
    <t>四、主卫</t>
  </si>
  <si>
    <t>五、公卫</t>
  </si>
  <si>
    <t xml:space="preserve">     楼梯间</t>
  </si>
  <si>
    <t>楼梯踏步贴大理石</t>
  </si>
  <si>
    <t>步</t>
  </si>
  <si>
    <t>海螺牌32.5硅酸盐水泥、中砂水泥沙浆铺贴。
 规格≥250mm≤800mm　不含找平、拉毛、及地面处理
(大理石主材、勾缝剂业主自购，贴砖厚度不超过40mm)</t>
  </si>
  <si>
    <t>三楼室内修补工程</t>
  </si>
  <si>
    <t xml:space="preserve">     综合项目</t>
  </si>
  <si>
    <t>机械开孔</t>
  </si>
  <si>
    <t>个</t>
  </si>
  <si>
    <t>由业主配合施工要求自行处理开孔</t>
  </si>
  <si>
    <t>工具损耗</t>
  </si>
  <si>
    <t>成品保护</t>
  </si>
  <si>
    <t>脚手架</t>
  </si>
  <si>
    <t>业主按现场需求自行租赁脚手架</t>
  </si>
  <si>
    <t>九</t>
  </si>
  <si>
    <t>水电改造</t>
  </si>
  <si>
    <t>建筑面积</t>
  </si>
  <si>
    <t>预收40000元，按实际米数测量，单价参照网上公开的水电报价，以实际发生量为准。</t>
  </si>
  <si>
    <t>电路改造使用中国十大品牌之一熊猫牌（或赣昌牌）多芯铜线，插座线路2.5mm2，照明进线2.5mm2、出线1.5mm2，空调线路4mm2，熊猫牌电视线、熊猫牌电话线、熊猫牌网络线、熊猫PVC双色绝缘管、标准底盒。（不含音响线，开关面板）进口皮尔萨PP-R管系列，主管Ø32，副管Ø25。包括所有管件材料，打槽、暗辅、安装。（不含水龙头、三角阀、软管等墙外部件）港丰PVC排水管，接头、配件、安装。（水龙头、三角阀、软管等墙外部件由业主自购。）(材料费25000元，人工费15000元)</t>
  </si>
  <si>
    <t>成本核算</t>
  </si>
  <si>
    <t>材料</t>
  </si>
  <si>
    <t>十</t>
  </si>
  <si>
    <t>管理费</t>
  </si>
  <si>
    <t>总价*8%</t>
  </si>
  <si>
    <t>304*60*0.08=1459（墙、地砖管理费）</t>
  </si>
  <si>
    <t>十一</t>
  </si>
  <si>
    <t>毛利润</t>
  </si>
  <si>
    <t>总价*17%</t>
  </si>
  <si>
    <t>十二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</si>
  <si>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</si>
  <si>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</si>
  <si>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</si>
  <si>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</si>
  <si>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</si>
  <si>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开关面板，五金件安装</t>
  </si>
  <si>
    <t>远程费</t>
  </si>
  <si>
    <t>十三、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</si>
  <si>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</si>
  <si>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</si>
  <si>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</si>
  <si>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</si>
  <si>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</si>
  <si>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</si>
  <si>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</si>
  <si>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</si>
  <si>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以上所有项目及数量按实际发生量为准，门窗洞面积不减。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</si>
  <si>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</si>
  <si>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</si>
  <si>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</si>
  <si>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</si>
  <si>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</si>
  <si>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</si>
  <si>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</si>
  <si>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>主材部分（估算）</t>
  </si>
  <si>
    <t>业主自购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</si>
  <si>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</si>
  <si>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r>
      <t>210</t>
    </r>
    <r>
      <rPr>
        <sz val="10"/>
        <color indexed="8"/>
        <rFont val="宋体"/>
        <family val="0"/>
      </rPr>
      <t>个开关、插座。（TCL牌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型开关面板）</t>
    </r>
  </si>
  <si>
    <t>地下室地砖</t>
  </si>
  <si>
    <r>
      <t>广东品牌东鹏（6</t>
    </r>
    <r>
      <rPr>
        <sz val="10"/>
        <color indexed="8"/>
        <rFont val="Times New Roman"/>
        <family val="1"/>
      </rPr>
      <t>00*600</t>
    </r>
    <r>
      <rPr>
        <sz val="10"/>
        <color indexed="8"/>
        <rFont val="宋体"/>
        <family val="0"/>
      </rPr>
      <t>）地面砖</t>
    </r>
  </si>
  <si>
    <t>客厅餐厅地砖</t>
  </si>
  <si>
    <r>
      <t>广东品牌东鹏（8</t>
    </r>
    <r>
      <rPr>
        <sz val="10"/>
        <color indexed="8"/>
        <rFont val="Times New Roman"/>
        <family val="1"/>
      </rPr>
      <t>00*800</t>
    </r>
    <r>
      <rPr>
        <sz val="10"/>
        <color indexed="8"/>
        <rFont val="宋体"/>
        <family val="0"/>
      </rPr>
      <t>）地面砖</t>
    </r>
  </si>
  <si>
    <t>二楼三楼过道地砖</t>
  </si>
  <si>
    <t>厨房地砖</t>
  </si>
  <si>
    <r>
      <t>广东品牌东鹏（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</si>
  <si>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t>厨房墙砖</t>
  </si>
  <si>
    <r>
      <t>广东品牌东鹏（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</si>
  <si>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t>卫生间地砖</t>
  </si>
  <si>
    <t>卫生间墙砖</t>
  </si>
  <si>
    <t>阳台地砖</t>
  </si>
  <si>
    <t>厨房橱柜</t>
  </si>
  <si>
    <t>美国红橡门板，18mm厚防潮板，杜邦米兰石台面</t>
  </si>
  <si>
    <t>房间实木地板</t>
  </si>
  <si>
    <t>生活家巴洛克18mm实木地板</t>
  </si>
  <si>
    <t>成品实木免漆房门</t>
  </si>
  <si>
    <t>樘</t>
  </si>
  <si>
    <t>实木免漆门。</t>
  </si>
  <si>
    <t>卫生间铝合金门</t>
  </si>
  <si>
    <t>成品铝合金边框门</t>
  </si>
  <si>
    <t>厨房铝合金门</t>
  </si>
  <si>
    <t>成品铝镁合金边框门</t>
  </si>
  <si>
    <t>地下室移门</t>
  </si>
  <si>
    <t>娱乐室移门</t>
  </si>
  <si>
    <t>不锈钢双槽洗菜盆</t>
  </si>
  <si>
    <t>套</t>
  </si>
  <si>
    <t>广东华能不锈钢双槽</t>
  </si>
  <si>
    <t>坐便器</t>
  </si>
  <si>
    <r>
      <t>品牌“东鹏”洁具</t>
    </r>
    <r>
      <rPr>
        <sz val="10"/>
        <color indexed="8"/>
        <rFont val="Times New Roman"/>
        <family val="1"/>
      </rPr>
      <t xml:space="preserve"> </t>
    </r>
  </si>
  <si>
    <t>洗面盆台盆低柜</t>
  </si>
  <si>
    <t>三角阀软管洗衣机龙头等</t>
  </si>
  <si>
    <t>以实际价格为准</t>
  </si>
  <si>
    <t>五金件</t>
  </si>
  <si>
    <t>拉手，不锈钢架，浴巾架/毛巾环/纸巾盒等(以实际价格为准)</t>
  </si>
  <si>
    <t>花洒</t>
  </si>
  <si>
    <t>集成吊顶</t>
  </si>
  <si>
    <t>品牌TCL集成吊顶。</t>
  </si>
  <si>
    <t>合计</t>
  </si>
  <si>
    <t>工程地址：吉安别墅装修</t>
  </si>
  <si>
    <t xml:space="preserve">          2012年  6 月   日</t>
  </si>
  <si>
    <t xml:space="preserve">        2012年 6  月   日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</si>
</sst>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</numFmts>
  <fonts count="28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0"/>
      <color indexed="63"/>
      <name val="Times New Roman"/>
      <family val="1"/>
    </font>
    <font>
      <b/>
      <sz val="16"/>
      <color indexed="63"/>
      <name val="宋体"/>
      <family val="0"/>
    </font>
    <font>
      <sz val="13"/>
      <color indexed="63"/>
      <name val="宋体"/>
      <family val="0"/>
    </font>
    <font>
      <b/>
      <sz val="18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sz val="9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0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/>
    </xf>
    <xf numFmtId="186" fontId="11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7" fontId="11" fillId="4" borderId="2" xfId="0" applyNumberFormat="1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0" fillId="5" borderId="2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186" fontId="10" fillId="3" borderId="2" xfId="0" applyNumberFormat="1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187" fontId="10" fillId="4" borderId="1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187" fontId="11" fillId="4" borderId="3" xfId="0" applyNumberFormat="1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/>
    </xf>
    <xf numFmtId="0" fontId="14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1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6" fillId="2" borderId="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3" borderId="11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9" fontId="11" fillId="4" borderId="6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9" fontId="11" fillId="4" borderId="3" xfId="0" applyNumberFormat="1" applyFont="1" applyFill="1" applyBorder="1" applyAlignment="1">
      <alignment horizontal="center" vertical="center"/>
    </xf>
    <xf numFmtId="187" fontId="10" fillId="4" borderId="6" xfId="0" applyNumberFormat="1" applyFont="1" applyFill="1" applyBorder="1" applyAlignment="1">
      <alignment horizontal="center" vertical="center"/>
    </xf>
    <xf numFmtId="187" fontId="10" fillId="4" borderId="1" xfId="0" applyNumberFormat="1" applyFont="1" applyFill="1" applyBorder="1" applyAlignment="1">
      <alignment horizontal="center" vertical="center"/>
    </xf>
    <xf numFmtId="187" fontId="10" fillId="4" borderId="3" xfId="0" applyNumberFormat="1" applyFont="1" applyFill="1" applyBorder="1" applyAlignment="1">
      <alignment horizontal="center" vertical="center"/>
    </xf>
    <xf numFmtId="9" fontId="12" fillId="3" borderId="6" xfId="0" applyNumberFormat="1" applyFont="1" applyFill="1" applyBorder="1" applyAlignment="1">
      <alignment horizontal="center" vertical="center"/>
    </xf>
    <xf numFmtId="9" fontId="12" fillId="3" borderId="1" xfId="0" applyNumberFormat="1" applyFont="1" applyFill="1" applyBorder="1" applyAlignment="1">
      <alignment horizontal="center" vertical="center"/>
    </xf>
    <xf numFmtId="9" fontId="12" fillId="3" borderId="3" xfId="0" applyNumberFormat="1" applyFont="1" applyFill="1" applyBorder="1" applyAlignment="1">
      <alignment horizontal="center" vertical="center"/>
    </xf>
    <xf numFmtId="186" fontId="10" fillId="3" borderId="6" xfId="0" applyNumberFormat="1" applyFont="1" applyFill="1" applyBorder="1" applyAlignment="1">
      <alignment horizontal="center" vertical="center"/>
    </xf>
    <xf numFmtId="186" fontId="10" fillId="3" borderId="1" xfId="0" applyNumberFormat="1" applyFont="1" applyFill="1" applyBorder="1" applyAlignment="1">
      <alignment horizontal="center" vertical="center"/>
    </xf>
    <xf numFmtId="186" fontId="10" fillId="3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1"/>
  <sheetViews>
    <sheetView tabSelected="1" workbookViewId="0" topLeftCell="A1">
      <selection activeCell="A3" sqref="A3:I3"/>
    </sheetView>
  </sheetViews>
  <sheetFormatPr defaultColWidth="9.00390625" defaultRowHeight="14.25"/>
  <cols>
    <col min="1" max="1" width="7.75390625" style="1" customWidth="1"/>
    <col min="2" max="2" width="18.625" style="2" customWidth="1"/>
    <col min="3" max="3" width="6.625" style="1" customWidth="1"/>
    <col min="4" max="4" width="4.75390625" style="1" customWidth="1"/>
    <col min="5" max="5" width="5.375" style="3" customWidth="1"/>
    <col min="6" max="6" width="7.875" style="3" customWidth="1"/>
    <col min="7" max="7" width="5.625" style="4" customWidth="1"/>
    <col min="8" max="8" width="7.375" style="3" customWidth="1"/>
    <col min="9" max="9" width="45.25390625" style="2" customWidth="1"/>
    <col min="10" max="10" width="9.00390625" style="5" bestFit="1" customWidth="1"/>
    <col min="11" max="11" width="9.25390625" style="5" bestFit="1" customWidth="1"/>
    <col min="12" max="12" width="9.00390625" style="109" bestFit="1" customWidth="1"/>
    <col min="13" max="14" width="12.625" style="109" bestFit="1" customWidth="1"/>
    <col min="15" max="16384" width="9.00390625" style="5" bestFit="1" customWidth="1"/>
  </cols>
  <sheetData>
    <row r="1" spans="1:9" ht="34.5" customHeight="1">
      <c r="A1" s="203" t="s">
        <v>0</v>
      </c>
      <c r="B1" s="204"/>
      <c r="C1" s="204"/>
      <c r="D1" s="204"/>
      <c r="E1" s="204"/>
      <c r="F1" s="204"/>
      <c r="G1" s="204"/>
      <c r="H1" s="204"/>
      <c r="I1" s="205"/>
    </row>
    <row r="2" spans="1:14" ht="34.5" customHeight="1">
      <c r="A2" s="206" t="s">
        <v>1</v>
      </c>
      <c r="B2" s="207"/>
      <c r="C2" s="208"/>
      <c r="D2" s="208"/>
      <c r="E2" s="208"/>
      <c r="F2" s="208"/>
      <c r="G2" s="208"/>
      <c r="H2" s="208"/>
      <c r="I2" s="208"/>
      <c r="L2" s="112"/>
      <c r="M2" s="112"/>
      <c r="N2" s="112"/>
    </row>
    <row r="3" spans="1:14" s="6" customFormat="1" ht="22.5" customHeight="1">
      <c r="A3" s="209" t="s">
        <v>206</v>
      </c>
      <c r="B3" s="210"/>
      <c r="C3" s="210"/>
      <c r="D3" s="210"/>
      <c r="E3" s="210"/>
      <c r="F3" s="210"/>
      <c r="G3" s="210"/>
      <c r="H3" s="210"/>
      <c r="I3" s="211"/>
      <c r="L3" s="120"/>
      <c r="M3" s="120"/>
      <c r="N3" s="120"/>
    </row>
    <row r="4" spans="1:14" s="6" customFormat="1" ht="22.5" customHeight="1">
      <c r="A4" s="212" t="s">
        <v>2</v>
      </c>
      <c r="B4" s="212"/>
      <c r="C4" s="212"/>
      <c r="D4" s="212"/>
      <c r="E4" s="212"/>
      <c r="F4" s="212"/>
      <c r="G4" s="212"/>
      <c r="H4" s="212"/>
      <c r="I4" s="212"/>
      <c r="L4" s="120"/>
      <c r="M4" s="120"/>
      <c r="N4" s="120"/>
    </row>
    <row r="5" spans="1:14" s="7" customFormat="1" ht="19.5" customHeight="1">
      <c r="A5" s="246" t="s">
        <v>3</v>
      </c>
      <c r="B5" s="248" t="s">
        <v>4</v>
      </c>
      <c r="C5" s="248" t="s">
        <v>5</v>
      </c>
      <c r="D5" s="248" t="s">
        <v>6</v>
      </c>
      <c r="E5" s="213" t="s">
        <v>7</v>
      </c>
      <c r="F5" s="214"/>
      <c r="G5" s="213" t="s">
        <v>8</v>
      </c>
      <c r="H5" s="214"/>
      <c r="I5" s="248" t="s">
        <v>9</v>
      </c>
      <c r="L5" s="119"/>
      <c r="M5" s="119"/>
      <c r="N5" s="119"/>
    </row>
    <row r="6" spans="1:14" ht="18.75" customHeight="1">
      <c r="A6" s="247"/>
      <c r="B6" s="249"/>
      <c r="C6" s="249"/>
      <c r="D6" s="249"/>
      <c r="E6" s="15" t="s">
        <v>10</v>
      </c>
      <c r="F6" s="15" t="s">
        <v>11</v>
      </c>
      <c r="G6" s="15" t="s">
        <v>10</v>
      </c>
      <c r="H6" s="15" t="s">
        <v>11</v>
      </c>
      <c r="I6" s="249"/>
      <c r="L6" s="112"/>
      <c r="M6" s="112"/>
      <c r="N6" s="112"/>
    </row>
    <row r="7" spans="1:14" s="54" customFormat="1" ht="21" customHeight="1">
      <c r="A7" s="215" t="s">
        <v>12</v>
      </c>
      <c r="B7" s="216"/>
      <c r="C7" s="107"/>
      <c r="D7" s="107"/>
      <c r="E7" s="106"/>
      <c r="F7" s="106"/>
      <c r="G7" s="107"/>
      <c r="H7" s="106"/>
      <c r="I7" s="108"/>
      <c r="J7" s="5"/>
      <c r="L7" s="112"/>
      <c r="M7" s="112"/>
      <c r="N7" s="112"/>
    </row>
    <row r="8" spans="1:14" ht="18" customHeight="1">
      <c r="A8" s="217" t="s">
        <v>13</v>
      </c>
      <c r="B8" s="218"/>
      <c r="C8" s="71"/>
      <c r="D8" s="71"/>
      <c r="E8" s="70"/>
      <c r="F8" s="70"/>
      <c r="G8" s="71"/>
      <c r="H8" s="70"/>
      <c r="I8" s="72"/>
      <c r="L8" s="112"/>
      <c r="M8" s="112"/>
      <c r="N8" s="112"/>
    </row>
    <row r="9" spans="1:15" s="9" customFormat="1" ht="20.25" customHeight="1">
      <c r="A9" s="157">
        <v>1</v>
      </c>
      <c r="B9" s="24" t="s">
        <v>14</v>
      </c>
      <c r="C9" s="25">
        <v>12</v>
      </c>
      <c r="D9" s="25" t="s">
        <v>15</v>
      </c>
      <c r="E9" s="25">
        <v>8</v>
      </c>
      <c r="F9" s="147">
        <f>E9*C9</f>
        <v>96</v>
      </c>
      <c r="G9" s="25">
        <v>80</v>
      </c>
      <c r="H9" s="147">
        <f>G9*C9</f>
        <v>960</v>
      </c>
      <c r="I9" s="50" t="s">
        <v>16</v>
      </c>
      <c r="J9" s="152"/>
      <c r="K9" s="152"/>
      <c r="L9" s="152"/>
      <c r="M9" s="152"/>
      <c r="N9" s="152"/>
      <c r="O9" s="152"/>
    </row>
    <row r="10" spans="1:15" s="9" customFormat="1" ht="20.25" customHeight="1">
      <c r="A10" s="157">
        <v>2</v>
      </c>
      <c r="B10" s="24" t="s">
        <v>17</v>
      </c>
      <c r="C10" s="25">
        <v>12</v>
      </c>
      <c r="D10" s="25" t="s">
        <v>15</v>
      </c>
      <c r="E10" s="25">
        <v>45</v>
      </c>
      <c r="F10" s="147">
        <f>E10*C10</f>
        <v>540</v>
      </c>
      <c r="G10" s="25">
        <v>35</v>
      </c>
      <c r="H10" s="147">
        <f>G10*C10</f>
        <v>420</v>
      </c>
      <c r="I10" s="50" t="s">
        <v>18</v>
      </c>
      <c r="J10" s="152"/>
      <c r="K10" s="152"/>
      <c r="L10" s="152"/>
      <c r="M10" s="152"/>
      <c r="N10" s="152"/>
      <c r="O10" s="152"/>
    </row>
    <row r="11" spans="1:9" s="9" customFormat="1" ht="27.75" customHeight="1">
      <c r="A11" s="157">
        <v>3</v>
      </c>
      <c r="B11" s="80" t="s">
        <v>19</v>
      </c>
      <c r="C11" s="47">
        <v>12</v>
      </c>
      <c r="D11" s="25" t="s">
        <v>15</v>
      </c>
      <c r="E11" s="47">
        <v>20</v>
      </c>
      <c r="F11" s="148">
        <f>E11*C11</f>
        <v>240</v>
      </c>
      <c r="G11" s="47">
        <v>12</v>
      </c>
      <c r="H11" s="148">
        <f>G11*C11</f>
        <v>144</v>
      </c>
      <c r="I11" s="50" t="s">
        <v>20</v>
      </c>
    </row>
    <row r="12" spans="1:14" s="9" customFormat="1" ht="20.25" customHeight="1">
      <c r="A12" s="157">
        <v>4</v>
      </c>
      <c r="B12" s="19" t="s">
        <v>21</v>
      </c>
      <c r="C12" s="20">
        <v>189</v>
      </c>
      <c r="D12" s="20" t="s">
        <v>15</v>
      </c>
      <c r="E12" s="20">
        <v>5</v>
      </c>
      <c r="F12" s="21">
        <f>C12*E12</f>
        <v>945</v>
      </c>
      <c r="G12" s="20">
        <v>5</v>
      </c>
      <c r="H12" s="21">
        <f aca="true" t="shared" si="0" ref="H12:H32">G12*C12</f>
        <v>945</v>
      </c>
      <c r="I12" s="46" t="s">
        <v>22</v>
      </c>
      <c r="L12" s="117"/>
      <c r="M12" s="117"/>
      <c r="N12" s="117"/>
    </row>
    <row r="13" spans="1:14" s="8" customFormat="1" ht="24.75" customHeight="1">
      <c r="A13" s="157">
        <v>5</v>
      </c>
      <c r="B13" s="19" t="s">
        <v>23</v>
      </c>
      <c r="C13" s="20">
        <v>189</v>
      </c>
      <c r="D13" s="20" t="s">
        <v>15</v>
      </c>
      <c r="E13" s="20">
        <v>13</v>
      </c>
      <c r="F13" s="21">
        <f>E13*C13</f>
        <v>2457</v>
      </c>
      <c r="G13" s="20">
        <v>12</v>
      </c>
      <c r="H13" s="21">
        <f t="shared" si="0"/>
        <v>2268</v>
      </c>
      <c r="I13" s="46" t="s">
        <v>24</v>
      </c>
      <c r="L13" s="116"/>
      <c r="M13" s="116"/>
      <c r="N13" s="116"/>
    </row>
    <row r="14" spans="1:30" s="140" customFormat="1" ht="52.5" customHeight="1">
      <c r="A14" s="157">
        <v>6</v>
      </c>
      <c r="B14" s="19" t="s">
        <v>25</v>
      </c>
      <c r="C14" s="141">
        <v>25</v>
      </c>
      <c r="D14" s="20" t="s">
        <v>15</v>
      </c>
      <c r="E14" s="20">
        <v>10</v>
      </c>
      <c r="F14" s="21">
        <f>E14*C14</f>
        <v>250</v>
      </c>
      <c r="G14" s="20">
        <v>25</v>
      </c>
      <c r="H14" s="155">
        <f t="shared" si="0"/>
        <v>625</v>
      </c>
      <c r="I14" s="23" t="s">
        <v>26</v>
      </c>
      <c r="J14" s="8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40" customFormat="1" ht="46.5" customHeight="1">
      <c r="A15" s="157">
        <v>7</v>
      </c>
      <c r="B15" s="19" t="s">
        <v>27</v>
      </c>
      <c r="C15" s="141">
        <v>44</v>
      </c>
      <c r="D15" s="20" t="s">
        <v>15</v>
      </c>
      <c r="E15" s="20">
        <v>10</v>
      </c>
      <c r="F15" s="21">
        <f>E15*C15</f>
        <v>440</v>
      </c>
      <c r="G15" s="20">
        <v>50</v>
      </c>
      <c r="H15" s="153">
        <f t="shared" si="0"/>
        <v>2200</v>
      </c>
      <c r="I15" s="23" t="s">
        <v>28</v>
      </c>
      <c r="J15" s="11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8" customFormat="1" ht="39.75" customHeight="1">
      <c r="A16" s="157">
        <v>8</v>
      </c>
      <c r="B16" s="19" t="s">
        <v>29</v>
      </c>
      <c r="C16" s="20">
        <v>69</v>
      </c>
      <c r="D16" s="20" t="s">
        <v>15</v>
      </c>
      <c r="E16" s="20">
        <v>15</v>
      </c>
      <c r="F16" s="21">
        <f>C16*E16</f>
        <v>1035</v>
      </c>
      <c r="G16" s="20">
        <v>15</v>
      </c>
      <c r="H16" s="142">
        <f>C16*G16</f>
        <v>1035</v>
      </c>
      <c r="I16" s="46" t="s">
        <v>30</v>
      </c>
      <c r="J16" s="152"/>
      <c r="K16" s="152"/>
      <c r="L16" s="152"/>
      <c r="M16" s="152"/>
      <c r="N16" s="152"/>
      <c r="O16" s="152"/>
      <c r="P16" s="95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</row>
    <row r="17" spans="1:15" s="9" customFormat="1" ht="27.75" customHeight="1">
      <c r="A17" s="157">
        <v>9</v>
      </c>
      <c r="B17" s="80" t="s">
        <v>31</v>
      </c>
      <c r="C17" s="141">
        <v>69</v>
      </c>
      <c r="D17" s="47" t="s">
        <v>15</v>
      </c>
      <c r="E17" s="47">
        <v>10</v>
      </c>
      <c r="F17" s="148">
        <f>E17*C17</f>
        <v>690</v>
      </c>
      <c r="G17" s="47">
        <v>1</v>
      </c>
      <c r="H17" s="154">
        <f t="shared" si="0"/>
        <v>69</v>
      </c>
      <c r="I17" s="50" t="s">
        <v>32</v>
      </c>
      <c r="J17" s="152"/>
      <c r="K17" s="152"/>
      <c r="L17" s="152"/>
      <c r="M17" s="152"/>
      <c r="N17" s="152"/>
      <c r="O17" s="152"/>
    </row>
    <row r="18" spans="1:14" ht="22.5" customHeight="1">
      <c r="A18" s="157">
        <v>10</v>
      </c>
      <c r="B18" s="24" t="s">
        <v>33</v>
      </c>
      <c r="C18" s="141">
        <v>3</v>
      </c>
      <c r="D18" s="20" t="s">
        <v>34</v>
      </c>
      <c r="E18" s="146">
        <v>15</v>
      </c>
      <c r="F18" s="25">
        <f aca="true" t="shared" si="1" ref="F18:F30">C18*E18</f>
        <v>45</v>
      </c>
      <c r="G18" s="25">
        <v>15</v>
      </c>
      <c r="H18" s="153">
        <f t="shared" si="0"/>
        <v>45</v>
      </c>
      <c r="I18" s="156" t="s">
        <v>35</v>
      </c>
      <c r="J18" s="11"/>
      <c r="L18" s="5"/>
      <c r="M18" s="5"/>
      <c r="N18" s="5"/>
    </row>
    <row r="19" spans="1:14" ht="22.5" customHeight="1">
      <c r="A19" s="157">
        <v>11</v>
      </c>
      <c r="B19" s="24" t="s">
        <v>36</v>
      </c>
      <c r="C19" s="141">
        <v>4</v>
      </c>
      <c r="D19" s="20" t="s">
        <v>37</v>
      </c>
      <c r="E19" s="146">
        <v>15</v>
      </c>
      <c r="F19" s="25">
        <f t="shared" si="1"/>
        <v>60</v>
      </c>
      <c r="G19" s="25">
        <v>50</v>
      </c>
      <c r="H19" s="153">
        <f t="shared" si="0"/>
        <v>200</v>
      </c>
      <c r="I19" s="156" t="s">
        <v>38</v>
      </c>
      <c r="L19" s="5"/>
      <c r="M19" s="5"/>
      <c r="N19" s="5"/>
    </row>
    <row r="20" spans="1:30" s="140" customFormat="1" ht="27" customHeight="1">
      <c r="A20" s="157">
        <v>12</v>
      </c>
      <c r="B20" s="19" t="s">
        <v>39</v>
      </c>
      <c r="C20" s="141">
        <v>37</v>
      </c>
      <c r="D20" s="20" t="s">
        <v>37</v>
      </c>
      <c r="E20" s="20">
        <v>8</v>
      </c>
      <c r="F20" s="21">
        <f>E20*C20</f>
        <v>296</v>
      </c>
      <c r="G20" s="20">
        <v>12</v>
      </c>
      <c r="H20" s="142">
        <f t="shared" si="0"/>
        <v>444</v>
      </c>
      <c r="I20" s="23" t="s">
        <v>40</v>
      </c>
      <c r="J20" s="5"/>
      <c r="K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140" customFormat="1" ht="27" customHeight="1">
      <c r="A21" s="157">
        <v>13</v>
      </c>
      <c r="B21" s="19" t="s">
        <v>41</v>
      </c>
      <c r="C21" s="141">
        <v>75</v>
      </c>
      <c r="D21" s="20" t="s">
        <v>37</v>
      </c>
      <c r="E21" s="20">
        <v>10</v>
      </c>
      <c r="F21" s="21">
        <f>E21*C21</f>
        <v>750</v>
      </c>
      <c r="G21" s="20">
        <v>12</v>
      </c>
      <c r="H21" s="142">
        <f t="shared" si="0"/>
        <v>900</v>
      </c>
      <c r="I21" s="23" t="s">
        <v>42</v>
      </c>
      <c r="J21" s="5"/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256" s="9" customFormat="1" ht="54.75" customHeight="1">
      <c r="A22" s="157">
        <v>14</v>
      </c>
      <c r="B22" s="24" t="s">
        <v>43</v>
      </c>
      <c r="C22" s="141">
        <v>109</v>
      </c>
      <c r="D22" s="141" t="s">
        <v>15</v>
      </c>
      <c r="E22" s="146">
        <v>50</v>
      </c>
      <c r="F22" s="147">
        <f t="shared" si="1"/>
        <v>5450</v>
      </c>
      <c r="G22" s="25">
        <v>55</v>
      </c>
      <c r="H22" s="142">
        <f t="shared" si="0"/>
        <v>5995</v>
      </c>
      <c r="I22" s="151" t="s">
        <v>44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9" customFormat="1" ht="54.75" customHeight="1">
      <c r="A23" s="157">
        <v>15</v>
      </c>
      <c r="B23" s="24" t="s">
        <v>45</v>
      </c>
      <c r="C23" s="141">
        <v>6</v>
      </c>
      <c r="D23" s="141" t="s">
        <v>15</v>
      </c>
      <c r="E23" s="146">
        <v>150</v>
      </c>
      <c r="F23" s="147">
        <f t="shared" si="1"/>
        <v>900</v>
      </c>
      <c r="G23" s="25">
        <v>120</v>
      </c>
      <c r="H23" s="142">
        <f t="shared" si="0"/>
        <v>720</v>
      </c>
      <c r="I23" s="151" t="s">
        <v>46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14" ht="28.5" customHeight="1">
      <c r="A24" s="157">
        <v>16</v>
      </c>
      <c r="B24" s="137" t="s">
        <v>47</v>
      </c>
      <c r="C24" s="130">
        <v>1</v>
      </c>
      <c r="D24" s="130" t="s">
        <v>48</v>
      </c>
      <c r="E24" s="143">
        <v>2400</v>
      </c>
      <c r="F24" s="147">
        <f t="shared" si="1"/>
        <v>2400</v>
      </c>
      <c r="G24" s="130">
        <v>2600</v>
      </c>
      <c r="H24" s="142">
        <f t="shared" si="0"/>
        <v>2600</v>
      </c>
      <c r="I24" s="145" t="s">
        <v>49</v>
      </c>
      <c r="J24" s="144"/>
      <c r="L24" s="5"/>
      <c r="M24" s="5"/>
      <c r="N24" s="5"/>
    </row>
    <row r="25" spans="1:14" ht="28.5" customHeight="1">
      <c r="A25" s="157">
        <v>17</v>
      </c>
      <c r="B25" s="137" t="s">
        <v>50</v>
      </c>
      <c r="C25" s="130">
        <v>1</v>
      </c>
      <c r="D25" s="130" t="s">
        <v>48</v>
      </c>
      <c r="E25" s="143">
        <v>800</v>
      </c>
      <c r="F25" s="147">
        <f t="shared" si="1"/>
        <v>800</v>
      </c>
      <c r="G25" s="130">
        <v>1100</v>
      </c>
      <c r="H25" s="142">
        <f t="shared" si="0"/>
        <v>1100</v>
      </c>
      <c r="I25" s="145" t="s">
        <v>49</v>
      </c>
      <c r="J25" s="144"/>
      <c r="L25" s="5"/>
      <c r="M25" s="5"/>
      <c r="N25" s="5"/>
    </row>
    <row r="26" spans="1:14" ht="29.25" customHeight="1">
      <c r="A26" s="157">
        <v>18</v>
      </c>
      <c r="B26" s="137" t="s">
        <v>51</v>
      </c>
      <c r="C26" s="130">
        <v>1</v>
      </c>
      <c r="D26" s="130" t="s">
        <v>48</v>
      </c>
      <c r="E26" s="143">
        <v>600</v>
      </c>
      <c r="F26" s="130">
        <f t="shared" si="1"/>
        <v>600</v>
      </c>
      <c r="G26" s="130">
        <v>1500</v>
      </c>
      <c r="H26" s="139">
        <f t="shared" si="0"/>
        <v>1500</v>
      </c>
      <c r="I26" s="145" t="s">
        <v>49</v>
      </c>
      <c r="J26" s="144"/>
      <c r="L26" s="5"/>
      <c r="M26" s="5"/>
      <c r="N26" s="5"/>
    </row>
    <row r="27" spans="1:14" ht="25.5" customHeight="1">
      <c r="A27" s="157">
        <v>19</v>
      </c>
      <c r="B27" s="137" t="s">
        <v>52</v>
      </c>
      <c r="C27" s="130">
        <v>1</v>
      </c>
      <c r="D27" s="130" t="s">
        <v>48</v>
      </c>
      <c r="E27" s="143">
        <v>1200</v>
      </c>
      <c r="F27" s="130">
        <f t="shared" si="1"/>
        <v>1200</v>
      </c>
      <c r="G27" s="130">
        <v>780</v>
      </c>
      <c r="H27" s="139">
        <f t="shared" si="0"/>
        <v>780</v>
      </c>
      <c r="I27" s="145" t="s">
        <v>53</v>
      </c>
      <c r="J27" s="144"/>
      <c r="L27" s="5"/>
      <c r="M27" s="5"/>
      <c r="N27" s="5"/>
    </row>
    <row r="28" spans="1:14" ht="25.5" customHeight="1">
      <c r="A28" s="157">
        <v>20</v>
      </c>
      <c r="B28" s="137" t="s">
        <v>54</v>
      </c>
      <c r="C28" s="130">
        <v>1</v>
      </c>
      <c r="D28" s="130" t="s">
        <v>48</v>
      </c>
      <c r="E28" s="143">
        <v>780</v>
      </c>
      <c r="F28" s="130">
        <f t="shared" si="1"/>
        <v>780</v>
      </c>
      <c r="G28" s="130">
        <v>860</v>
      </c>
      <c r="H28" s="139">
        <f t="shared" si="0"/>
        <v>860</v>
      </c>
      <c r="I28" s="145" t="s">
        <v>55</v>
      </c>
      <c r="J28" s="144"/>
      <c r="L28" s="5"/>
      <c r="M28" s="5"/>
      <c r="N28" s="5"/>
    </row>
    <row r="29" spans="1:14" ht="25.5" customHeight="1">
      <c r="A29" s="157">
        <v>21</v>
      </c>
      <c r="B29" s="137" t="s">
        <v>56</v>
      </c>
      <c r="C29" s="130">
        <v>20</v>
      </c>
      <c r="D29" s="20" t="s">
        <v>15</v>
      </c>
      <c r="E29" s="143">
        <v>30</v>
      </c>
      <c r="F29" s="130">
        <f t="shared" si="1"/>
        <v>600</v>
      </c>
      <c r="G29" s="130">
        <v>18</v>
      </c>
      <c r="H29" s="139">
        <f t="shared" si="0"/>
        <v>360</v>
      </c>
      <c r="I29" s="145" t="s">
        <v>57</v>
      </c>
      <c r="J29" s="144"/>
      <c r="L29" s="5"/>
      <c r="M29" s="5"/>
      <c r="N29" s="5"/>
    </row>
    <row r="30" spans="1:14" ht="29.25" customHeight="1">
      <c r="A30" s="157">
        <v>22</v>
      </c>
      <c r="B30" s="24" t="s">
        <v>58</v>
      </c>
      <c r="C30" s="130">
        <v>136</v>
      </c>
      <c r="D30" s="25" t="s">
        <v>37</v>
      </c>
      <c r="E30" s="149">
        <v>12</v>
      </c>
      <c r="F30" s="25">
        <f t="shared" si="1"/>
        <v>1632</v>
      </c>
      <c r="G30" s="150">
        <v>8</v>
      </c>
      <c r="H30" s="147">
        <f t="shared" si="0"/>
        <v>1088</v>
      </c>
      <c r="I30" s="23" t="s">
        <v>59</v>
      </c>
      <c r="L30" s="5"/>
      <c r="M30" s="5"/>
      <c r="N30" s="5"/>
    </row>
    <row r="31" spans="1:30" s="140" customFormat="1" ht="52.5" customHeight="1">
      <c r="A31" s="157">
        <v>23</v>
      </c>
      <c r="B31" s="19" t="s">
        <v>60</v>
      </c>
      <c r="C31" s="141">
        <v>18</v>
      </c>
      <c r="D31" s="20" t="s">
        <v>15</v>
      </c>
      <c r="E31" s="20">
        <v>10</v>
      </c>
      <c r="F31" s="21">
        <f aca="true" t="shared" si="2" ref="F31:F36">E31*C31</f>
        <v>180</v>
      </c>
      <c r="G31" s="20">
        <v>65</v>
      </c>
      <c r="H31" s="155">
        <f t="shared" si="0"/>
        <v>1170</v>
      </c>
      <c r="I31" s="23" t="s">
        <v>28</v>
      </c>
      <c r="J31" s="8"/>
      <c r="K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140" customFormat="1" ht="30.75" customHeight="1">
      <c r="A32" s="157">
        <v>24</v>
      </c>
      <c r="B32" s="19" t="s">
        <v>61</v>
      </c>
      <c r="C32" s="141">
        <v>1</v>
      </c>
      <c r="D32" s="20" t="s">
        <v>48</v>
      </c>
      <c r="E32" s="20">
        <v>200</v>
      </c>
      <c r="F32" s="21">
        <f t="shared" si="2"/>
        <v>200</v>
      </c>
      <c r="G32" s="20">
        <v>780</v>
      </c>
      <c r="H32" s="153">
        <f t="shared" si="0"/>
        <v>780</v>
      </c>
      <c r="I32" s="23" t="s">
        <v>62</v>
      </c>
      <c r="J32" s="1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4" ht="22.5" customHeight="1">
      <c r="A33" s="157"/>
      <c r="B33" s="159"/>
      <c r="C33" s="160"/>
      <c r="D33" s="161"/>
      <c r="E33" s="162"/>
      <c r="F33" s="161">
        <f>SUM(F9:F32)</f>
        <v>22586</v>
      </c>
      <c r="G33" s="163"/>
      <c r="H33" s="161">
        <f>SUM(H9:H32)</f>
        <v>27208</v>
      </c>
      <c r="I33" s="165"/>
      <c r="L33" s="5"/>
      <c r="M33" s="5"/>
      <c r="N33" s="5"/>
    </row>
    <row r="34" spans="1:9" ht="18" customHeight="1">
      <c r="A34" s="219" t="s">
        <v>63</v>
      </c>
      <c r="B34" s="220"/>
      <c r="C34" s="16"/>
      <c r="D34" s="16"/>
      <c r="E34" s="14"/>
      <c r="F34" s="14"/>
      <c r="G34" s="16"/>
      <c r="H34" s="14"/>
      <c r="I34" s="17"/>
    </row>
    <row r="35" spans="1:14" s="9" customFormat="1" ht="20.25" customHeight="1">
      <c r="A35" s="18">
        <v>1</v>
      </c>
      <c r="B35" s="19" t="s">
        <v>21</v>
      </c>
      <c r="C35" s="20">
        <v>55</v>
      </c>
      <c r="D35" s="20" t="s">
        <v>15</v>
      </c>
      <c r="E35" s="20">
        <v>5</v>
      </c>
      <c r="F35" s="21">
        <f aca="true" t="shared" si="3" ref="F35:F43">C35*E35</f>
        <v>275</v>
      </c>
      <c r="G35" s="20">
        <v>5</v>
      </c>
      <c r="H35" s="21">
        <f aca="true" t="shared" si="4" ref="H35:H42">G35*C35</f>
        <v>275</v>
      </c>
      <c r="I35" s="46" t="s">
        <v>64</v>
      </c>
      <c r="L35" s="117"/>
      <c r="M35" s="117"/>
      <c r="N35" s="117"/>
    </row>
    <row r="36" spans="1:14" s="9" customFormat="1" ht="27.75" customHeight="1">
      <c r="A36" s="18">
        <v>2</v>
      </c>
      <c r="B36" s="19" t="s">
        <v>23</v>
      </c>
      <c r="C36" s="20">
        <v>55</v>
      </c>
      <c r="D36" s="20" t="s">
        <v>15</v>
      </c>
      <c r="E36" s="20">
        <v>13</v>
      </c>
      <c r="F36" s="21">
        <f t="shared" si="2"/>
        <v>715</v>
      </c>
      <c r="G36" s="20">
        <v>12</v>
      </c>
      <c r="H36" s="21">
        <f t="shared" si="4"/>
        <v>660</v>
      </c>
      <c r="I36" s="46" t="s">
        <v>24</v>
      </c>
      <c r="L36" s="118"/>
      <c r="M36" s="118"/>
      <c r="N36" s="118"/>
    </row>
    <row r="37" spans="1:256" s="9" customFormat="1" ht="57" customHeight="1">
      <c r="A37" s="18">
        <v>3</v>
      </c>
      <c r="B37" s="24" t="s">
        <v>43</v>
      </c>
      <c r="C37" s="141">
        <v>13</v>
      </c>
      <c r="D37" s="141" t="s">
        <v>15</v>
      </c>
      <c r="E37" s="146">
        <v>50</v>
      </c>
      <c r="F37" s="147">
        <f t="shared" si="3"/>
        <v>650</v>
      </c>
      <c r="G37" s="25">
        <v>55</v>
      </c>
      <c r="H37" s="142">
        <f t="shared" si="4"/>
        <v>715</v>
      </c>
      <c r="I37" s="151" t="s">
        <v>65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9" customFormat="1" ht="57" customHeight="1">
      <c r="A38" s="18">
        <v>4</v>
      </c>
      <c r="B38" s="24" t="s">
        <v>66</v>
      </c>
      <c r="C38" s="141">
        <v>13</v>
      </c>
      <c r="D38" s="141" t="s">
        <v>15</v>
      </c>
      <c r="E38" s="146">
        <v>35</v>
      </c>
      <c r="F38" s="147">
        <f t="shared" si="3"/>
        <v>455</v>
      </c>
      <c r="G38" s="25">
        <v>35</v>
      </c>
      <c r="H38" s="142">
        <f t="shared" si="4"/>
        <v>455</v>
      </c>
      <c r="I38" s="151" t="s">
        <v>67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14" ht="29.25" customHeight="1">
      <c r="A39" s="18">
        <v>5</v>
      </c>
      <c r="B39" s="24" t="s">
        <v>58</v>
      </c>
      <c r="C39" s="130">
        <v>26</v>
      </c>
      <c r="D39" s="25" t="s">
        <v>37</v>
      </c>
      <c r="E39" s="149">
        <v>12</v>
      </c>
      <c r="F39" s="25">
        <f t="shared" si="3"/>
        <v>312</v>
      </c>
      <c r="G39" s="150">
        <v>8</v>
      </c>
      <c r="H39" s="147">
        <f t="shared" si="4"/>
        <v>208</v>
      </c>
      <c r="I39" s="23" t="s">
        <v>59</v>
      </c>
      <c r="L39" s="5"/>
      <c r="M39" s="5"/>
      <c r="N39" s="5"/>
    </row>
    <row r="40" spans="1:256" s="9" customFormat="1" ht="37.5" customHeight="1">
      <c r="A40" s="18">
        <v>6</v>
      </c>
      <c r="B40" s="24" t="s">
        <v>68</v>
      </c>
      <c r="C40" s="141">
        <v>1</v>
      </c>
      <c r="D40" s="141" t="s">
        <v>48</v>
      </c>
      <c r="E40" s="146">
        <v>850</v>
      </c>
      <c r="F40" s="147">
        <f t="shared" si="3"/>
        <v>850</v>
      </c>
      <c r="G40" s="25">
        <v>720</v>
      </c>
      <c r="H40" s="142">
        <f t="shared" si="4"/>
        <v>720</v>
      </c>
      <c r="I40" s="151" t="s">
        <v>49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14" ht="22.5" customHeight="1">
      <c r="A41" s="18">
        <v>7</v>
      </c>
      <c r="B41" s="24" t="s">
        <v>36</v>
      </c>
      <c r="C41" s="141">
        <v>1.7</v>
      </c>
      <c r="D41" s="20" t="s">
        <v>37</v>
      </c>
      <c r="E41" s="146">
        <v>15</v>
      </c>
      <c r="F41" s="25">
        <f t="shared" si="3"/>
        <v>25.5</v>
      </c>
      <c r="G41" s="25">
        <v>50</v>
      </c>
      <c r="H41" s="153">
        <f t="shared" si="4"/>
        <v>85</v>
      </c>
      <c r="I41" s="156" t="s">
        <v>38</v>
      </c>
      <c r="L41" s="5"/>
      <c r="M41" s="5"/>
      <c r="N41" s="5"/>
    </row>
    <row r="42" spans="1:14" ht="25.5" customHeight="1">
      <c r="A42" s="18">
        <v>8</v>
      </c>
      <c r="B42" s="137" t="s">
        <v>56</v>
      </c>
      <c r="C42" s="130">
        <v>8</v>
      </c>
      <c r="D42" s="20" t="s">
        <v>15</v>
      </c>
      <c r="E42" s="143">
        <v>30</v>
      </c>
      <c r="F42" s="130">
        <f t="shared" si="3"/>
        <v>240</v>
      </c>
      <c r="G42" s="130">
        <v>18</v>
      </c>
      <c r="H42" s="139">
        <f t="shared" si="4"/>
        <v>144</v>
      </c>
      <c r="I42" s="145" t="s">
        <v>57</v>
      </c>
      <c r="J42" s="144"/>
      <c r="L42" s="5"/>
      <c r="M42" s="5"/>
      <c r="N42" s="5"/>
    </row>
    <row r="43" spans="1:30" s="8" customFormat="1" ht="37.5" customHeight="1">
      <c r="A43" s="18">
        <v>9</v>
      </c>
      <c r="B43" s="19" t="s">
        <v>29</v>
      </c>
      <c r="C43" s="20">
        <v>26</v>
      </c>
      <c r="D43" s="20" t="s">
        <v>15</v>
      </c>
      <c r="E43" s="20">
        <v>15</v>
      </c>
      <c r="F43" s="21">
        <f t="shared" si="3"/>
        <v>390</v>
      </c>
      <c r="G43" s="20">
        <v>15</v>
      </c>
      <c r="H43" s="142">
        <f>C43*G43</f>
        <v>390</v>
      </c>
      <c r="I43" s="46" t="s">
        <v>30</v>
      </c>
      <c r="J43" s="152"/>
      <c r="K43" s="152"/>
      <c r="L43" s="152"/>
      <c r="M43" s="152"/>
      <c r="N43" s="152"/>
      <c r="O43" s="152"/>
      <c r="P43" s="95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</row>
    <row r="44" spans="1:14" s="9" customFormat="1" ht="39.75" customHeight="1">
      <c r="A44" s="18">
        <v>10</v>
      </c>
      <c r="B44" s="19" t="s">
        <v>33</v>
      </c>
      <c r="C44" s="18">
        <v>1</v>
      </c>
      <c r="D44" s="20" t="s">
        <v>34</v>
      </c>
      <c r="E44" s="20">
        <v>10</v>
      </c>
      <c r="F44" s="21">
        <f>E44*C44</f>
        <v>10</v>
      </c>
      <c r="G44" s="20">
        <v>15</v>
      </c>
      <c r="H44" s="21">
        <f aca="true" t="shared" si="5" ref="H44:H49">G44*C44</f>
        <v>15</v>
      </c>
      <c r="I44" s="133" t="s">
        <v>69</v>
      </c>
      <c r="K44" s="5"/>
      <c r="L44" s="118"/>
      <c r="M44" s="118"/>
      <c r="N44" s="118"/>
    </row>
    <row r="45" spans="1:14" s="9" customFormat="1" ht="24" customHeight="1">
      <c r="A45" s="18"/>
      <c r="B45" s="166"/>
      <c r="C45" s="167"/>
      <c r="D45" s="168"/>
      <c r="E45" s="168"/>
      <c r="F45" s="169">
        <f>SUM(F35:F44)</f>
        <v>3922.5</v>
      </c>
      <c r="G45" s="168"/>
      <c r="H45" s="169">
        <f>SUM(H35:H44)</f>
        <v>3667</v>
      </c>
      <c r="I45" s="170"/>
      <c r="K45" s="5"/>
      <c r="L45" s="118"/>
      <c r="M45" s="118"/>
      <c r="N45" s="118"/>
    </row>
    <row r="46" spans="1:9" ht="18" customHeight="1">
      <c r="A46" s="219" t="s">
        <v>70</v>
      </c>
      <c r="B46" s="220"/>
      <c r="C46" s="16"/>
      <c r="D46" s="16"/>
      <c r="E46" s="14"/>
      <c r="F46" s="14"/>
      <c r="G46" s="16"/>
      <c r="H46" s="14"/>
      <c r="I46" s="17"/>
    </row>
    <row r="47" spans="1:14" s="9" customFormat="1" ht="20.25" customHeight="1">
      <c r="A47" s="18">
        <v>1</v>
      </c>
      <c r="B47" s="19" t="s">
        <v>21</v>
      </c>
      <c r="C47" s="20">
        <v>59.8</v>
      </c>
      <c r="D47" s="20" t="s">
        <v>15</v>
      </c>
      <c r="E47" s="20">
        <v>5</v>
      </c>
      <c r="F47" s="21">
        <f>C47*E47</f>
        <v>299</v>
      </c>
      <c r="G47" s="20">
        <v>5</v>
      </c>
      <c r="H47" s="21">
        <f t="shared" si="5"/>
        <v>299</v>
      </c>
      <c r="I47" s="46" t="s">
        <v>64</v>
      </c>
      <c r="L47" s="117"/>
      <c r="M47" s="117"/>
      <c r="N47" s="117"/>
    </row>
    <row r="48" spans="1:14" s="9" customFormat="1" ht="27.75" customHeight="1">
      <c r="A48" s="18">
        <v>2</v>
      </c>
      <c r="B48" s="19" t="s">
        <v>23</v>
      </c>
      <c r="C48" s="20">
        <v>59.8</v>
      </c>
      <c r="D48" s="20" t="s">
        <v>15</v>
      </c>
      <c r="E48" s="20">
        <v>13</v>
      </c>
      <c r="F48" s="21">
        <f>E48*C48</f>
        <v>777.4</v>
      </c>
      <c r="G48" s="20">
        <v>12</v>
      </c>
      <c r="H48" s="21">
        <f t="shared" si="5"/>
        <v>717.5999999999999</v>
      </c>
      <c r="I48" s="46" t="s">
        <v>24</v>
      </c>
      <c r="L48" s="118"/>
      <c r="M48" s="118"/>
      <c r="N48" s="118"/>
    </row>
    <row r="49" spans="1:256" s="9" customFormat="1" ht="57" customHeight="1">
      <c r="A49" s="18">
        <v>3</v>
      </c>
      <c r="B49" s="24" t="s">
        <v>66</v>
      </c>
      <c r="C49" s="141">
        <v>15</v>
      </c>
      <c r="D49" s="141" t="s">
        <v>15</v>
      </c>
      <c r="E49" s="146">
        <v>35</v>
      </c>
      <c r="F49" s="147">
        <f>C49*E49</f>
        <v>525</v>
      </c>
      <c r="G49" s="25">
        <v>35</v>
      </c>
      <c r="H49" s="142">
        <f t="shared" si="5"/>
        <v>525</v>
      </c>
      <c r="I49" s="151" t="s">
        <v>67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9" customFormat="1" ht="54.75" customHeight="1">
      <c r="A50" s="18">
        <v>4</v>
      </c>
      <c r="B50" s="24" t="s">
        <v>43</v>
      </c>
      <c r="C50" s="141">
        <v>15</v>
      </c>
      <c r="D50" s="141" t="s">
        <v>15</v>
      </c>
      <c r="E50" s="146">
        <v>50</v>
      </c>
      <c r="F50" s="147">
        <f aca="true" t="shared" si="6" ref="F50:F55">C50*E50</f>
        <v>750</v>
      </c>
      <c r="G50" s="25">
        <v>55</v>
      </c>
      <c r="H50" s="142">
        <f aca="true" t="shared" si="7" ref="H50:H56">G50*C50</f>
        <v>825</v>
      </c>
      <c r="I50" s="151" t="s">
        <v>65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14" ht="29.25" customHeight="1">
      <c r="A51" s="18">
        <v>5</v>
      </c>
      <c r="B51" s="24" t="s">
        <v>58</v>
      </c>
      <c r="C51" s="130">
        <v>30</v>
      </c>
      <c r="D51" s="25" t="s">
        <v>37</v>
      </c>
      <c r="E51" s="149">
        <v>12</v>
      </c>
      <c r="F51" s="25">
        <f t="shared" si="6"/>
        <v>360</v>
      </c>
      <c r="G51" s="150">
        <v>8</v>
      </c>
      <c r="H51" s="147">
        <f t="shared" si="7"/>
        <v>240</v>
      </c>
      <c r="I51" s="23" t="s">
        <v>59</v>
      </c>
      <c r="L51" s="5"/>
      <c r="M51" s="5"/>
      <c r="N51" s="5"/>
    </row>
    <row r="52" spans="1:256" s="9" customFormat="1" ht="25.5" customHeight="1">
      <c r="A52" s="18">
        <v>6</v>
      </c>
      <c r="B52" s="24" t="s">
        <v>47</v>
      </c>
      <c r="C52" s="141">
        <v>1</v>
      </c>
      <c r="D52" s="141" t="s">
        <v>48</v>
      </c>
      <c r="E52" s="146">
        <v>1300</v>
      </c>
      <c r="F52" s="147">
        <f t="shared" si="6"/>
        <v>1300</v>
      </c>
      <c r="G52" s="25">
        <v>920</v>
      </c>
      <c r="H52" s="142">
        <f t="shared" si="7"/>
        <v>920</v>
      </c>
      <c r="I52" s="151" t="s">
        <v>49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9" customFormat="1" ht="21" customHeight="1">
      <c r="A53" s="18">
        <v>7</v>
      </c>
      <c r="B53" s="24" t="s">
        <v>71</v>
      </c>
      <c r="C53" s="141">
        <f>16*3</f>
        <v>48</v>
      </c>
      <c r="D53" s="141" t="s">
        <v>15</v>
      </c>
      <c r="E53" s="146">
        <v>55</v>
      </c>
      <c r="F53" s="147">
        <f t="shared" si="6"/>
        <v>2640</v>
      </c>
      <c r="G53" s="25">
        <v>45</v>
      </c>
      <c r="H53" s="142">
        <f>C53*G53</f>
        <v>2160</v>
      </c>
      <c r="I53" s="151" t="s">
        <v>72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30" s="8" customFormat="1" ht="37.5" customHeight="1">
      <c r="A54" s="18">
        <v>8</v>
      </c>
      <c r="B54" s="19" t="s">
        <v>29</v>
      </c>
      <c r="C54" s="20">
        <v>30</v>
      </c>
      <c r="D54" s="20" t="s">
        <v>15</v>
      </c>
      <c r="E54" s="20">
        <v>15</v>
      </c>
      <c r="F54" s="21">
        <f t="shared" si="6"/>
        <v>450</v>
      </c>
      <c r="G54" s="20">
        <v>15</v>
      </c>
      <c r="H54" s="142">
        <f>C54*G54</f>
        <v>450</v>
      </c>
      <c r="I54" s="46" t="s">
        <v>30</v>
      </c>
      <c r="J54" s="152"/>
      <c r="K54" s="152"/>
      <c r="L54" s="152"/>
      <c r="M54" s="152"/>
      <c r="N54" s="152"/>
      <c r="O54" s="152"/>
      <c r="P54" s="95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</row>
    <row r="55" spans="1:14" ht="25.5" customHeight="1">
      <c r="A55" s="18">
        <v>9</v>
      </c>
      <c r="B55" s="137" t="s">
        <v>56</v>
      </c>
      <c r="C55" s="130">
        <v>36</v>
      </c>
      <c r="D55" s="20" t="s">
        <v>15</v>
      </c>
      <c r="E55" s="143">
        <v>30</v>
      </c>
      <c r="F55" s="130">
        <f t="shared" si="6"/>
        <v>1080</v>
      </c>
      <c r="G55" s="130">
        <v>18</v>
      </c>
      <c r="H55" s="139">
        <f>G55*C55</f>
        <v>648</v>
      </c>
      <c r="I55" s="145" t="s">
        <v>57</v>
      </c>
      <c r="J55" s="144"/>
      <c r="L55" s="5"/>
      <c r="M55" s="5"/>
      <c r="N55" s="5"/>
    </row>
    <row r="56" spans="1:14" s="9" customFormat="1" ht="39.75" customHeight="1">
      <c r="A56" s="18">
        <v>10</v>
      </c>
      <c r="B56" s="19" t="s">
        <v>33</v>
      </c>
      <c r="C56" s="18">
        <v>1</v>
      </c>
      <c r="D56" s="20" t="s">
        <v>34</v>
      </c>
      <c r="E56" s="20">
        <v>10</v>
      </c>
      <c r="F56" s="21">
        <f aca="true" t="shared" si="8" ref="F56:F62">E56*C56</f>
        <v>10</v>
      </c>
      <c r="G56" s="20">
        <v>15</v>
      </c>
      <c r="H56" s="21">
        <f t="shared" si="7"/>
        <v>15</v>
      </c>
      <c r="I56" s="133" t="s">
        <v>69</v>
      </c>
      <c r="K56" s="5"/>
      <c r="L56" s="118"/>
      <c r="M56" s="118"/>
      <c r="N56" s="118"/>
    </row>
    <row r="57" spans="1:14" s="9" customFormat="1" ht="22.5" customHeight="1">
      <c r="A57" s="31"/>
      <c r="B57" s="166"/>
      <c r="C57" s="171"/>
      <c r="D57" s="172"/>
      <c r="E57" s="173"/>
      <c r="F57" s="174">
        <f>SUM(F47:F56)</f>
        <v>8191.4</v>
      </c>
      <c r="G57" s="173"/>
      <c r="H57" s="174">
        <f>SUM(H47:H56)</f>
        <v>6799.6</v>
      </c>
      <c r="I57" s="175"/>
      <c r="K57" s="5"/>
      <c r="L57" s="118"/>
      <c r="M57" s="118"/>
      <c r="N57" s="118"/>
    </row>
    <row r="58" spans="1:9" ht="17.25" customHeight="1">
      <c r="A58" s="219" t="s">
        <v>73</v>
      </c>
      <c r="B58" s="220"/>
      <c r="C58" s="26"/>
      <c r="D58" s="26"/>
      <c r="E58" s="27"/>
      <c r="F58" s="27"/>
      <c r="G58" s="28"/>
      <c r="H58" s="27"/>
      <c r="I58" s="29"/>
    </row>
    <row r="59" spans="1:9" ht="39.75" customHeight="1">
      <c r="A59" s="18">
        <v>1</v>
      </c>
      <c r="B59" s="19" t="s">
        <v>25</v>
      </c>
      <c r="C59" s="18">
        <v>11</v>
      </c>
      <c r="D59" s="20" t="s">
        <v>15</v>
      </c>
      <c r="E59" s="20">
        <v>10</v>
      </c>
      <c r="F59" s="21">
        <f t="shared" si="8"/>
        <v>110</v>
      </c>
      <c r="G59" s="20">
        <v>25</v>
      </c>
      <c r="H59" s="21">
        <f aca="true" t="shared" si="9" ref="H59:H64">G59*C59</f>
        <v>275</v>
      </c>
      <c r="I59" s="22" t="s">
        <v>74</v>
      </c>
    </row>
    <row r="60" spans="1:15" s="9" customFormat="1" ht="21.75" customHeight="1">
      <c r="A60" s="18">
        <v>2</v>
      </c>
      <c r="B60" s="80" t="s">
        <v>31</v>
      </c>
      <c r="C60" s="141">
        <v>11</v>
      </c>
      <c r="D60" s="47" t="s">
        <v>15</v>
      </c>
      <c r="E60" s="47">
        <v>10</v>
      </c>
      <c r="F60" s="148">
        <f t="shared" si="8"/>
        <v>110</v>
      </c>
      <c r="G60" s="47">
        <v>1</v>
      </c>
      <c r="H60" s="154">
        <f t="shared" si="9"/>
        <v>11</v>
      </c>
      <c r="I60" s="50" t="s">
        <v>32</v>
      </c>
      <c r="J60" s="152"/>
      <c r="K60" s="152"/>
      <c r="L60" s="152"/>
      <c r="M60" s="152"/>
      <c r="N60" s="152"/>
      <c r="O60" s="152"/>
    </row>
    <row r="61" spans="1:14" s="9" customFormat="1" ht="39.75" customHeight="1">
      <c r="A61" s="18">
        <v>3</v>
      </c>
      <c r="B61" s="19" t="s">
        <v>75</v>
      </c>
      <c r="C61" s="18">
        <f>15*2.6</f>
        <v>39</v>
      </c>
      <c r="D61" s="20" t="s">
        <v>15</v>
      </c>
      <c r="E61" s="20">
        <v>10</v>
      </c>
      <c r="F61" s="21">
        <f t="shared" si="8"/>
        <v>390</v>
      </c>
      <c r="G61" s="20">
        <v>25</v>
      </c>
      <c r="H61" s="21">
        <f t="shared" si="9"/>
        <v>975</v>
      </c>
      <c r="I61" s="22" t="s">
        <v>74</v>
      </c>
      <c r="K61" s="5"/>
      <c r="L61" s="118"/>
      <c r="M61" s="118"/>
      <c r="N61" s="118"/>
    </row>
    <row r="62" spans="1:14" s="9" customFormat="1" ht="39.75" customHeight="1">
      <c r="A62" s="18">
        <v>4</v>
      </c>
      <c r="B62" s="19" t="s">
        <v>76</v>
      </c>
      <c r="C62" s="18">
        <v>0</v>
      </c>
      <c r="D62" s="20" t="s">
        <v>15</v>
      </c>
      <c r="E62" s="20">
        <v>10</v>
      </c>
      <c r="F62" s="21">
        <f t="shared" si="8"/>
        <v>0</v>
      </c>
      <c r="G62" s="20">
        <v>55</v>
      </c>
      <c r="H62" s="21">
        <f t="shared" si="9"/>
        <v>0</v>
      </c>
      <c r="I62" s="22" t="s">
        <v>74</v>
      </c>
      <c r="K62" s="5"/>
      <c r="L62" s="118"/>
      <c r="M62" s="118"/>
      <c r="N62" s="118"/>
    </row>
    <row r="63" spans="1:14" ht="22.5" customHeight="1">
      <c r="A63" s="18">
        <v>5</v>
      </c>
      <c r="B63" s="24" t="s">
        <v>36</v>
      </c>
      <c r="C63" s="141">
        <v>2.7</v>
      </c>
      <c r="D63" s="20" t="s">
        <v>37</v>
      </c>
      <c r="E63" s="146">
        <v>15</v>
      </c>
      <c r="F63" s="25">
        <f>C63*E63</f>
        <v>40.5</v>
      </c>
      <c r="G63" s="25">
        <v>50</v>
      </c>
      <c r="H63" s="153">
        <f t="shared" si="9"/>
        <v>135</v>
      </c>
      <c r="I63" s="156" t="s">
        <v>38</v>
      </c>
      <c r="L63" s="5"/>
      <c r="M63" s="5"/>
      <c r="N63" s="5"/>
    </row>
    <row r="64" spans="1:14" s="9" customFormat="1" ht="30" customHeight="1">
      <c r="A64" s="18">
        <v>6</v>
      </c>
      <c r="B64" s="19" t="s">
        <v>33</v>
      </c>
      <c r="C64" s="18">
        <v>2</v>
      </c>
      <c r="D64" s="20" t="s">
        <v>34</v>
      </c>
      <c r="E64" s="20">
        <v>10</v>
      </c>
      <c r="F64" s="21">
        <f>E64*C64</f>
        <v>20</v>
      </c>
      <c r="G64" s="20">
        <v>15</v>
      </c>
      <c r="H64" s="21">
        <f t="shared" si="9"/>
        <v>30</v>
      </c>
      <c r="I64" s="133" t="s">
        <v>69</v>
      </c>
      <c r="K64" s="5"/>
      <c r="L64" s="118"/>
      <c r="M64" s="118"/>
      <c r="N64" s="118"/>
    </row>
    <row r="65" spans="1:30" s="8" customFormat="1" ht="39.75" customHeight="1">
      <c r="A65" s="18">
        <v>7</v>
      </c>
      <c r="B65" s="19" t="s">
        <v>29</v>
      </c>
      <c r="C65" s="20">
        <v>11</v>
      </c>
      <c r="D65" s="20" t="s">
        <v>15</v>
      </c>
      <c r="E65" s="20">
        <v>15</v>
      </c>
      <c r="F65" s="21">
        <f>C65*E65</f>
        <v>165</v>
      </c>
      <c r="G65" s="20">
        <v>15</v>
      </c>
      <c r="H65" s="142">
        <f>C65*G65</f>
        <v>165</v>
      </c>
      <c r="I65" s="46" t="s">
        <v>30</v>
      </c>
      <c r="J65" s="152"/>
      <c r="K65" s="152"/>
      <c r="L65" s="152"/>
      <c r="M65" s="152"/>
      <c r="N65" s="152"/>
      <c r="O65" s="152"/>
      <c r="P65" s="95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</row>
    <row r="66" spans="1:15" s="9" customFormat="1" ht="24" customHeight="1">
      <c r="A66" s="18">
        <v>8</v>
      </c>
      <c r="B66" s="137" t="s">
        <v>77</v>
      </c>
      <c r="C66" s="130">
        <v>1</v>
      </c>
      <c r="D66" s="130" t="s">
        <v>78</v>
      </c>
      <c r="E66" s="130">
        <v>85</v>
      </c>
      <c r="F66" s="139">
        <f>C66*E66</f>
        <v>85</v>
      </c>
      <c r="G66" s="130">
        <v>95</v>
      </c>
      <c r="H66" s="139">
        <f aca="true" t="shared" si="10" ref="H66:H72">G66*C66</f>
        <v>95</v>
      </c>
      <c r="I66" s="137" t="s">
        <v>79</v>
      </c>
      <c r="J66" s="138"/>
      <c r="K66" s="94"/>
      <c r="L66" s="94"/>
      <c r="M66" s="95"/>
      <c r="N66" s="95"/>
      <c r="O66" s="95"/>
    </row>
    <row r="67" spans="1:15" s="9" customFormat="1" ht="18" customHeight="1">
      <c r="A67" s="176"/>
      <c r="B67" s="177"/>
      <c r="C67" s="178"/>
      <c r="D67" s="178"/>
      <c r="E67" s="178"/>
      <c r="F67" s="179">
        <f>SUM(F59:F66)</f>
        <v>920.5</v>
      </c>
      <c r="G67" s="178"/>
      <c r="H67" s="179">
        <f>SUM(H59:H66)</f>
        <v>1686</v>
      </c>
      <c r="I67" s="180"/>
      <c r="J67" s="138"/>
      <c r="K67" s="94"/>
      <c r="L67" s="94"/>
      <c r="M67" s="95"/>
      <c r="N67" s="95"/>
      <c r="O67" s="95"/>
    </row>
    <row r="68" spans="1:14" ht="18" customHeight="1">
      <c r="A68" s="217" t="s">
        <v>80</v>
      </c>
      <c r="B68" s="218"/>
      <c r="C68" s="71"/>
      <c r="D68" s="71"/>
      <c r="E68" s="70"/>
      <c r="F68" s="70"/>
      <c r="G68" s="71"/>
      <c r="H68" s="70"/>
      <c r="I68" s="72"/>
      <c r="L68" s="112"/>
      <c r="M68" s="112"/>
      <c r="N68" s="112"/>
    </row>
    <row r="69" spans="1:9" ht="39.75" customHeight="1">
      <c r="A69" s="18">
        <v>1</v>
      </c>
      <c r="B69" s="19" t="s">
        <v>25</v>
      </c>
      <c r="C69" s="18">
        <v>4</v>
      </c>
      <c r="D69" s="20" t="s">
        <v>15</v>
      </c>
      <c r="E69" s="20">
        <v>10</v>
      </c>
      <c r="F69" s="21">
        <f>E69*C69</f>
        <v>40</v>
      </c>
      <c r="G69" s="20">
        <v>25</v>
      </c>
      <c r="H69" s="21">
        <f t="shared" si="10"/>
        <v>100</v>
      </c>
      <c r="I69" s="22" t="s">
        <v>74</v>
      </c>
    </row>
    <row r="70" spans="1:15" s="9" customFormat="1" ht="21.75" customHeight="1">
      <c r="A70" s="18">
        <v>2</v>
      </c>
      <c r="B70" s="80" t="s">
        <v>31</v>
      </c>
      <c r="C70" s="141">
        <v>4</v>
      </c>
      <c r="D70" s="47" t="s">
        <v>15</v>
      </c>
      <c r="E70" s="47">
        <v>10</v>
      </c>
      <c r="F70" s="148">
        <f>E70*C70</f>
        <v>40</v>
      </c>
      <c r="G70" s="47">
        <v>1</v>
      </c>
      <c r="H70" s="154">
        <f t="shared" si="10"/>
        <v>4</v>
      </c>
      <c r="I70" s="50" t="s">
        <v>32</v>
      </c>
      <c r="J70" s="152"/>
      <c r="K70" s="152"/>
      <c r="L70" s="152"/>
      <c r="M70" s="152"/>
      <c r="N70" s="152"/>
      <c r="O70" s="152"/>
    </row>
    <row r="71" spans="1:14" s="9" customFormat="1" ht="39.75" customHeight="1">
      <c r="A71" s="18">
        <v>3</v>
      </c>
      <c r="B71" s="19" t="s">
        <v>75</v>
      </c>
      <c r="C71" s="18">
        <f>8*2.6</f>
        <v>20.8</v>
      </c>
      <c r="D71" s="20" t="s">
        <v>15</v>
      </c>
      <c r="E71" s="20">
        <v>10</v>
      </c>
      <c r="F71" s="21">
        <f>E71*C71</f>
        <v>208</v>
      </c>
      <c r="G71" s="20">
        <v>25</v>
      </c>
      <c r="H71" s="21">
        <f t="shared" si="10"/>
        <v>520</v>
      </c>
      <c r="I71" s="22" t="s">
        <v>74</v>
      </c>
      <c r="K71" s="5"/>
      <c r="L71" s="118"/>
      <c r="M71" s="118"/>
      <c r="N71" s="118"/>
    </row>
    <row r="72" spans="1:14" s="9" customFormat="1" ht="39.75" customHeight="1">
      <c r="A72" s="18">
        <v>4</v>
      </c>
      <c r="B72" s="19" t="s">
        <v>76</v>
      </c>
      <c r="C72" s="18">
        <v>0</v>
      </c>
      <c r="D72" s="20" t="s">
        <v>15</v>
      </c>
      <c r="E72" s="20">
        <v>10</v>
      </c>
      <c r="F72" s="21">
        <f>E72*C72</f>
        <v>0</v>
      </c>
      <c r="G72" s="20">
        <v>55</v>
      </c>
      <c r="H72" s="21">
        <f t="shared" si="10"/>
        <v>0</v>
      </c>
      <c r="I72" s="22" t="s">
        <v>74</v>
      </c>
      <c r="K72" s="5"/>
      <c r="L72" s="118"/>
      <c r="M72" s="118"/>
      <c r="N72" s="118"/>
    </row>
    <row r="73" spans="1:30" s="8" customFormat="1" ht="37.5" customHeight="1">
      <c r="A73" s="18">
        <v>5</v>
      </c>
      <c r="B73" s="19" t="s">
        <v>29</v>
      </c>
      <c r="C73" s="20">
        <v>4</v>
      </c>
      <c r="D73" s="20" t="s">
        <v>15</v>
      </c>
      <c r="E73" s="20">
        <v>15</v>
      </c>
      <c r="F73" s="21">
        <f>C73*E73</f>
        <v>60</v>
      </c>
      <c r="G73" s="20">
        <v>15</v>
      </c>
      <c r="H73" s="142">
        <f>C73*G73</f>
        <v>60</v>
      </c>
      <c r="I73" s="46" t="s">
        <v>30</v>
      </c>
      <c r="J73" s="152"/>
      <c r="K73" s="152"/>
      <c r="L73" s="152"/>
      <c r="M73" s="152"/>
      <c r="N73" s="152"/>
      <c r="O73" s="152"/>
      <c r="P73" s="95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</row>
    <row r="74" spans="1:14" s="9" customFormat="1" ht="22.5" customHeight="1">
      <c r="A74" s="18">
        <v>6</v>
      </c>
      <c r="B74" s="19" t="s">
        <v>81</v>
      </c>
      <c r="C74" s="18">
        <v>1</v>
      </c>
      <c r="D74" s="20" t="s">
        <v>48</v>
      </c>
      <c r="E74" s="20">
        <v>0</v>
      </c>
      <c r="F74" s="21">
        <f>E74*C74</f>
        <v>0</v>
      </c>
      <c r="G74" s="20">
        <v>100</v>
      </c>
      <c r="H74" s="21">
        <f>G74*C74</f>
        <v>100</v>
      </c>
      <c r="I74" s="22" t="s">
        <v>82</v>
      </c>
      <c r="K74" s="5"/>
      <c r="L74" s="118"/>
      <c r="M74" s="118"/>
      <c r="N74" s="118"/>
    </row>
    <row r="75" spans="1:14" s="9" customFormat="1" ht="24" customHeight="1">
      <c r="A75" s="18">
        <v>7</v>
      </c>
      <c r="B75" s="19" t="s">
        <v>83</v>
      </c>
      <c r="C75" s="18">
        <v>1</v>
      </c>
      <c r="D75" s="20" t="s">
        <v>48</v>
      </c>
      <c r="E75" s="20">
        <v>100</v>
      </c>
      <c r="F75" s="21">
        <f>E75*C75</f>
        <v>100</v>
      </c>
      <c r="G75" s="20">
        <v>140</v>
      </c>
      <c r="H75" s="21">
        <f>G75*C75</f>
        <v>140</v>
      </c>
      <c r="I75" s="22" t="s">
        <v>84</v>
      </c>
      <c r="K75" s="5"/>
      <c r="L75" s="118"/>
      <c r="M75" s="118"/>
      <c r="N75" s="118"/>
    </row>
    <row r="76" spans="1:11" s="131" customFormat="1" ht="21" customHeight="1">
      <c r="A76" s="18">
        <v>8</v>
      </c>
      <c r="B76" s="136" t="s">
        <v>77</v>
      </c>
      <c r="C76" s="135">
        <v>1</v>
      </c>
      <c r="D76" s="135" t="s">
        <v>78</v>
      </c>
      <c r="E76" s="135">
        <v>85</v>
      </c>
      <c r="F76" s="134">
        <f>E76*C76</f>
        <v>85</v>
      </c>
      <c r="G76" s="135">
        <v>95</v>
      </c>
      <c r="H76" s="134">
        <f>G76*C76</f>
        <v>95</v>
      </c>
      <c r="I76" s="133" t="s">
        <v>85</v>
      </c>
      <c r="K76" s="132"/>
    </row>
    <row r="77" spans="1:11" s="131" customFormat="1" ht="30" customHeight="1">
      <c r="A77" s="18">
        <v>9</v>
      </c>
      <c r="B77" s="136" t="s">
        <v>33</v>
      </c>
      <c r="C77" s="135">
        <v>1</v>
      </c>
      <c r="D77" s="135" t="s">
        <v>34</v>
      </c>
      <c r="E77" s="135">
        <v>10</v>
      </c>
      <c r="F77" s="134">
        <f>E77*C77</f>
        <v>10</v>
      </c>
      <c r="G77" s="135">
        <v>15</v>
      </c>
      <c r="H77" s="134">
        <f>G77*C77</f>
        <v>15</v>
      </c>
      <c r="I77" s="133" t="s">
        <v>69</v>
      </c>
      <c r="K77" s="132"/>
    </row>
    <row r="78" spans="1:11" s="131" customFormat="1" ht="24.75" customHeight="1">
      <c r="A78" s="176"/>
      <c r="B78" s="181"/>
      <c r="C78" s="182"/>
      <c r="D78" s="182"/>
      <c r="E78" s="182"/>
      <c r="F78" s="183">
        <f>SUM(F69:F77)</f>
        <v>543</v>
      </c>
      <c r="G78" s="182"/>
      <c r="H78" s="183">
        <f>SUM(H69:H77)</f>
        <v>1034</v>
      </c>
      <c r="I78" s="184"/>
      <c r="K78" s="132"/>
    </row>
    <row r="79" spans="1:14" s="54" customFormat="1" ht="24" customHeight="1">
      <c r="A79" s="215" t="s">
        <v>86</v>
      </c>
      <c r="B79" s="216"/>
      <c r="C79" s="107"/>
      <c r="D79" s="107"/>
      <c r="E79" s="106"/>
      <c r="F79" s="106"/>
      <c r="G79" s="107"/>
      <c r="H79" s="106"/>
      <c r="I79" s="108"/>
      <c r="L79" s="112"/>
      <c r="M79" s="112"/>
      <c r="N79" s="112"/>
    </row>
    <row r="80" spans="1:14" ht="18" customHeight="1">
      <c r="A80" s="217" t="s">
        <v>13</v>
      </c>
      <c r="B80" s="218"/>
      <c r="C80" s="71"/>
      <c r="D80" s="71"/>
      <c r="E80" s="70"/>
      <c r="F80" s="70"/>
      <c r="G80" s="71"/>
      <c r="H80" s="70"/>
      <c r="I80" s="72"/>
      <c r="L80" s="112"/>
      <c r="M80" s="112"/>
      <c r="N80" s="112"/>
    </row>
    <row r="81" spans="1:14" s="9" customFormat="1" ht="20.25" customHeight="1">
      <c r="A81" s="18">
        <v>1</v>
      </c>
      <c r="B81" s="19" t="s">
        <v>21</v>
      </c>
      <c r="C81" s="20">
        <v>111.4</v>
      </c>
      <c r="D81" s="20" t="s">
        <v>15</v>
      </c>
      <c r="E81" s="20">
        <v>5</v>
      </c>
      <c r="F81" s="21">
        <f>C81*E81</f>
        <v>557</v>
      </c>
      <c r="G81" s="20">
        <v>5</v>
      </c>
      <c r="H81" s="21">
        <f>G81*C81</f>
        <v>557</v>
      </c>
      <c r="I81" s="46" t="s">
        <v>64</v>
      </c>
      <c r="L81" s="117"/>
      <c r="M81" s="117"/>
      <c r="N81" s="117"/>
    </row>
    <row r="82" spans="1:14" s="9" customFormat="1" ht="26.25" customHeight="1">
      <c r="A82" s="18">
        <v>2</v>
      </c>
      <c r="B82" s="19" t="s">
        <v>23</v>
      </c>
      <c r="C82" s="20">
        <v>111.4</v>
      </c>
      <c r="D82" s="20" t="s">
        <v>15</v>
      </c>
      <c r="E82" s="20">
        <v>13</v>
      </c>
      <c r="F82" s="21">
        <f aca="true" t="shared" si="11" ref="F82:F87">E82*C82</f>
        <v>1448.2</v>
      </c>
      <c r="G82" s="20">
        <v>12</v>
      </c>
      <c r="H82" s="21">
        <f>G82*C82</f>
        <v>1336.8000000000002</v>
      </c>
      <c r="I82" s="46" t="s">
        <v>24</v>
      </c>
      <c r="L82" s="118"/>
      <c r="M82" s="118"/>
      <c r="N82" s="118"/>
    </row>
    <row r="83" spans="1:30" s="140" customFormat="1" ht="37.5" customHeight="1">
      <c r="A83" s="18">
        <v>3</v>
      </c>
      <c r="B83" s="19" t="s">
        <v>25</v>
      </c>
      <c r="C83" s="141">
        <v>33</v>
      </c>
      <c r="D83" s="20" t="s">
        <v>15</v>
      </c>
      <c r="E83" s="20">
        <v>10</v>
      </c>
      <c r="F83" s="21">
        <f t="shared" si="11"/>
        <v>330</v>
      </c>
      <c r="G83" s="20">
        <v>25</v>
      </c>
      <c r="H83" s="155">
        <f>G83*C83</f>
        <v>825</v>
      </c>
      <c r="I83" s="23" t="s">
        <v>26</v>
      </c>
      <c r="J83" s="8"/>
      <c r="K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8" customFormat="1" ht="31.5" customHeight="1">
      <c r="A84" s="18">
        <v>4</v>
      </c>
      <c r="B84" s="19" t="s">
        <v>29</v>
      </c>
      <c r="C84" s="20">
        <v>33</v>
      </c>
      <c r="D84" s="20" t="s">
        <v>15</v>
      </c>
      <c r="E84" s="20">
        <v>15</v>
      </c>
      <c r="F84" s="21">
        <f>C84*E84</f>
        <v>495</v>
      </c>
      <c r="G84" s="20">
        <v>15</v>
      </c>
      <c r="H84" s="142">
        <f>C84*G84</f>
        <v>495</v>
      </c>
      <c r="I84" s="46" t="s">
        <v>30</v>
      </c>
      <c r="J84" s="152"/>
      <c r="K84" s="152"/>
      <c r="L84" s="152"/>
      <c r="M84" s="152"/>
      <c r="N84" s="152"/>
      <c r="O84" s="152"/>
      <c r="P84" s="95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</row>
    <row r="85" spans="1:14" ht="22.5" customHeight="1">
      <c r="A85" s="18">
        <v>5</v>
      </c>
      <c r="B85" s="24" t="s">
        <v>36</v>
      </c>
      <c r="C85" s="141">
        <v>2.8</v>
      </c>
      <c r="D85" s="20" t="s">
        <v>37</v>
      </c>
      <c r="E85" s="146">
        <v>15</v>
      </c>
      <c r="F85" s="25">
        <f>C85*E85</f>
        <v>42</v>
      </c>
      <c r="G85" s="25">
        <v>50</v>
      </c>
      <c r="H85" s="153">
        <f>G85*C85</f>
        <v>140</v>
      </c>
      <c r="I85" s="156" t="s">
        <v>38</v>
      </c>
      <c r="L85" s="5"/>
      <c r="M85" s="5"/>
      <c r="N85" s="5"/>
    </row>
    <row r="86" spans="1:30" s="140" customFormat="1" ht="37.5" customHeight="1">
      <c r="A86" s="18">
        <v>6</v>
      </c>
      <c r="B86" s="19" t="s">
        <v>39</v>
      </c>
      <c r="C86" s="141">
        <v>28</v>
      </c>
      <c r="D86" s="20" t="s">
        <v>37</v>
      </c>
      <c r="E86" s="20">
        <v>8</v>
      </c>
      <c r="F86" s="21">
        <f t="shared" si="11"/>
        <v>224</v>
      </c>
      <c r="G86" s="20">
        <v>12</v>
      </c>
      <c r="H86" s="142">
        <f aca="true" t="shared" si="12" ref="H86:H92">G86*C86</f>
        <v>336</v>
      </c>
      <c r="I86" s="23" t="s">
        <v>40</v>
      </c>
      <c r="J86" s="5"/>
      <c r="K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15" s="9" customFormat="1" ht="27.75" customHeight="1">
      <c r="A87" s="18">
        <v>7</v>
      </c>
      <c r="B87" s="80" t="s">
        <v>31</v>
      </c>
      <c r="C87" s="141">
        <v>33</v>
      </c>
      <c r="D87" s="47" t="s">
        <v>15</v>
      </c>
      <c r="E87" s="47">
        <v>10</v>
      </c>
      <c r="F87" s="148">
        <f t="shared" si="11"/>
        <v>330</v>
      </c>
      <c r="G87" s="47">
        <v>1</v>
      </c>
      <c r="H87" s="154">
        <f t="shared" si="12"/>
        <v>33</v>
      </c>
      <c r="I87" s="50" t="s">
        <v>32</v>
      </c>
      <c r="J87" s="152"/>
      <c r="K87" s="152"/>
      <c r="L87" s="152"/>
      <c r="M87" s="152"/>
      <c r="N87" s="152"/>
      <c r="O87" s="152"/>
    </row>
    <row r="88" spans="1:256" s="9" customFormat="1" ht="64.5" customHeight="1">
      <c r="A88" s="18">
        <v>8</v>
      </c>
      <c r="B88" s="24" t="s">
        <v>43</v>
      </c>
      <c r="C88" s="141">
        <v>33</v>
      </c>
      <c r="D88" s="141" t="s">
        <v>15</v>
      </c>
      <c r="E88" s="146">
        <v>50</v>
      </c>
      <c r="F88" s="147">
        <f>C88*E88</f>
        <v>1650</v>
      </c>
      <c r="G88" s="25">
        <v>55</v>
      </c>
      <c r="H88" s="142">
        <f t="shared" si="12"/>
        <v>1815</v>
      </c>
      <c r="I88" s="151" t="s">
        <v>65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14" ht="29.25" customHeight="1">
      <c r="A89" s="18">
        <v>9</v>
      </c>
      <c r="B89" s="24" t="s">
        <v>58</v>
      </c>
      <c r="C89" s="130">
        <v>66</v>
      </c>
      <c r="D89" s="25" t="s">
        <v>37</v>
      </c>
      <c r="E89" s="149">
        <v>12</v>
      </c>
      <c r="F89" s="25">
        <f>C89*E89</f>
        <v>792</v>
      </c>
      <c r="G89" s="150">
        <v>8</v>
      </c>
      <c r="H89" s="147">
        <f t="shared" si="12"/>
        <v>528</v>
      </c>
      <c r="I89" s="23" t="s">
        <v>59</v>
      </c>
      <c r="L89" s="5"/>
      <c r="M89" s="5"/>
      <c r="N89" s="5"/>
    </row>
    <row r="90" spans="1:256" s="9" customFormat="1" ht="42.75" customHeight="1">
      <c r="A90" s="18">
        <v>10</v>
      </c>
      <c r="B90" s="24" t="s">
        <v>87</v>
      </c>
      <c r="C90" s="141">
        <v>8</v>
      </c>
      <c r="D90" s="25" t="s">
        <v>37</v>
      </c>
      <c r="E90" s="146">
        <v>55</v>
      </c>
      <c r="F90" s="147">
        <f>C90*E90</f>
        <v>440</v>
      </c>
      <c r="G90" s="25">
        <v>42</v>
      </c>
      <c r="H90" s="142">
        <f t="shared" si="12"/>
        <v>336</v>
      </c>
      <c r="I90" s="151" t="s">
        <v>88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14" s="9" customFormat="1" ht="39.75" customHeight="1">
      <c r="A91" s="18">
        <v>11</v>
      </c>
      <c r="B91" s="19" t="s">
        <v>89</v>
      </c>
      <c r="C91" s="18">
        <v>6</v>
      </c>
      <c r="D91" s="20" t="s">
        <v>15</v>
      </c>
      <c r="E91" s="20">
        <v>10</v>
      </c>
      <c r="F91" s="21">
        <f>E91*C91</f>
        <v>60</v>
      </c>
      <c r="G91" s="20">
        <v>55</v>
      </c>
      <c r="H91" s="21">
        <f t="shared" si="12"/>
        <v>330</v>
      </c>
      <c r="I91" s="22" t="s">
        <v>74</v>
      </c>
      <c r="K91" s="5"/>
      <c r="L91" s="118"/>
      <c r="M91" s="118"/>
      <c r="N91" s="118"/>
    </row>
    <row r="92" spans="1:14" ht="25.5" customHeight="1">
      <c r="A92" s="18">
        <v>12</v>
      </c>
      <c r="B92" s="137" t="s">
        <v>56</v>
      </c>
      <c r="C92" s="130">
        <v>6</v>
      </c>
      <c r="D92" s="20" t="s">
        <v>15</v>
      </c>
      <c r="E92" s="143">
        <v>30</v>
      </c>
      <c r="F92" s="130">
        <f>C92*E92</f>
        <v>180</v>
      </c>
      <c r="G92" s="130">
        <v>18</v>
      </c>
      <c r="H92" s="139">
        <f t="shared" si="12"/>
        <v>108</v>
      </c>
      <c r="I92" s="145" t="s">
        <v>57</v>
      </c>
      <c r="J92" s="144"/>
      <c r="L92" s="5"/>
      <c r="M92" s="5"/>
      <c r="N92" s="5"/>
    </row>
    <row r="93" spans="1:14" ht="25.5" customHeight="1">
      <c r="A93" s="31"/>
      <c r="B93" s="185"/>
      <c r="C93" s="160"/>
      <c r="D93" s="168"/>
      <c r="E93" s="186"/>
      <c r="F93" s="160">
        <f>SUM(F81:F92)</f>
        <v>6548.2</v>
      </c>
      <c r="G93" s="160"/>
      <c r="H93" s="187">
        <f>SUM(H81:H92)</f>
        <v>6839.8</v>
      </c>
      <c r="I93" s="188"/>
      <c r="J93" s="144"/>
      <c r="L93" s="5"/>
      <c r="M93" s="5"/>
      <c r="N93" s="5"/>
    </row>
    <row r="94" spans="1:9" ht="18" customHeight="1">
      <c r="A94" s="219" t="s">
        <v>90</v>
      </c>
      <c r="B94" s="220"/>
      <c r="C94" s="16"/>
      <c r="D94" s="16"/>
      <c r="E94" s="14"/>
      <c r="F94" s="14"/>
      <c r="G94" s="16"/>
      <c r="H94" s="14"/>
      <c r="I94" s="17"/>
    </row>
    <row r="95" spans="1:14" s="9" customFormat="1" ht="20.25" customHeight="1">
      <c r="A95" s="18">
        <v>1</v>
      </c>
      <c r="B95" s="19" t="s">
        <v>21</v>
      </c>
      <c r="C95" s="20">
        <v>117</v>
      </c>
      <c r="D95" s="20" t="s">
        <v>15</v>
      </c>
      <c r="E95" s="20">
        <v>5</v>
      </c>
      <c r="F95" s="21">
        <f aca="true" t="shared" si="13" ref="F95:F102">C95*E95</f>
        <v>585</v>
      </c>
      <c r="G95" s="20">
        <v>5</v>
      </c>
      <c r="H95" s="21">
        <f aca="true" t="shared" si="14" ref="H95:H100">G95*C95</f>
        <v>585</v>
      </c>
      <c r="I95" s="46" t="s">
        <v>64</v>
      </c>
      <c r="L95" s="117"/>
      <c r="M95" s="117"/>
      <c r="N95" s="117"/>
    </row>
    <row r="96" spans="1:14" s="9" customFormat="1" ht="27.75" customHeight="1">
      <c r="A96" s="18">
        <v>2</v>
      </c>
      <c r="B96" s="19" t="s">
        <v>23</v>
      </c>
      <c r="C96" s="20">
        <v>117</v>
      </c>
      <c r="D96" s="20" t="s">
        <v>15</v>
      </c>
      <c r="E96" s="20">
        <v>13</v>
      </c>
      <c r="F96" s="21">
        <f>E96*C96</f>
        <v>1521</v>
      </c>
      <c r="G96" s="20">
        <v>12</v>
      </c>
      <c r="H96" s="21">
        <f t="shared" si="14"/>
        <v>1404</v>
      </c>
      <c r="I96" s="46" t="s">
        <v>24</v>
      </c>
      <c r="L96" s="118"/>
      <c r="M96" s="118"/>
      <c r="N96" s="118"/>
    </row>
    <row r="97" spans="1:256" s="9" customFormat="1" ht="52.5" customHeight="1">
      <c r="A97" s="18">
        <v>3</v>
      </c>
      <c r="B97" s="24" t="s">
        <v>43</v>
      </c>
      <c r="C97" s="141">
        <v>33</v>
      </c>
      <c r="D97" s="141" t="s">
        <v>15</v>
      </c>
      <c r="E97" s="146">
        <v>50</v>
      </c>
      <c r="F97" s="147">
        <f t="shared" si="13"/>
        <v>1650</v>
      </c>
      <c r="G97" s="25">
        <v>55</v>
      </c>
      <c r="H97" s="142">
        <f t="shared" si="14"/>
        <v>1815</v>
      </c>
      <c r="I97" s="151" t="s">
        <v>91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14" ht="22.5" customHeight="1">
      <c r="A98" s="18">
        <v>4</v>
      </c>
      <c r="B98" s="24" t="s">
        <v>58</v>
      </c>
      <c r="C98" s="130">
        <v>66</v>
      </c>
      <c r="D98" s="25" t="s">
        <v>37</v>
      </c>
      <c r="E98" s="149">
        <v>12</v>
      </c>
      <c r="F98" s="25">
        <f t="shared" si="13"/>
        <v>792</v>
      </c>
      <c r="G98" s="150">
        <v>8</v>
      </c>
      <c r="H98" s="147">
        <f t="shared" si="14"/>
        <v>528</v>
      </c>
      <c r="I98" s="23" t="s">
        <v>59</v>
      </c>
      <c r="L98" s="5"/>
      <c r="M98" s="5"/>
      <c r="N98" s="5"/>
    </row>
    <row r="99" spans="1:256" s="9" customFormat="1" ht="27" customHeight="1">
      <c r="A99" s="18">
        <v>5</v>
      </c>
      <c r="B99" s="24" t="s">
        <v>68</v>
      </c>
      <c r="C99" s="141">
        <v>1</v>
      </c>
      <c r="D99" s="141" t="s">
        <v>48</v>
      </c>
      <c r="E99" s="146">
        <v>1100</v>
      </c>
      <c r="F99" s="147">
        <f t="shared" si="13"/>
        <v>1100</v>
      </c>
      <c r="G99" s="25">
        <v>800</v>
      </c>
      <c r="H99" s="142">
        <f t="shared" si="14"/>
        <v>800</v>
      </c>
      <c r="I99" s="151" t="s">
        <v>92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14" ht="22.5" customHeight="1">
      <c r="A100" s="18">
        <v>6</v>
      </c>
      <c r="B100" s="24" t="s">
        <v>36</v>
      </c>
      <c r="C100" s="141">
        <v>1.15</v>
      </c>
      <c r="D100" s="20" t="s">
        <v>37</v>
      </c>
      <c r="E100" s="146">
        <v>15</v>
      </c>
      <c r="F100" s="25">
        <f t="shared" si="13"/>
        <v>17.25</v>
      </c>
      <c r="G100" s="25">
        <v>50</v>
      </c>
      <c r="H100" s="153">
        <f t="shared" si="14"/>
        <v>57.49999999999999</v>
      </c>
      <c r="I100" s="156" t="s">
        <v>38</v>
      </c>
      <c r="L100" s="5"/>
      <c r="M100" s="5"/>
      <c r="N100" s="5"/>
    </row>
    <row r="101" spans="1:30" s="8" customFormat="1" ht="36.75" customHeight="1">
      <c r="A101" s="18">
        <v>7</v>
      </c>
      <c r="B101" s="19" t="s">
        <v>29</v>
      </c>
      <c r="C101" s="20">
        <v>66</v>
      </c>
      <c r="D101" s="20" t="s">
        <v>15</v>
      </c>
      <c r="E101" s="20">
        <v>15</v>
      </c>
      <c r="F101" s="21">
        <f t="shared" si="13"/>
        <v>990</v>
      </c>
      <c r="G101" s="20">
        <v>15</v>
      </c>
      <c r="H101" s="142">
        <f>C101*G101</f>
        <v>990</v>
      </c>
      <c r="I101" s="46" t="s">
        <v>30</v>
      </c>
      <c r="J101" s="152"/>
      <c r="K101" s="152"/>
      <c r="L101" s="152"/>
      <c r="M101" s="152"/>
      <c r="N101" s="152"/>
      <c r="O101" s="152"/>
      <c r="P101" s="95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</row>
    <row r="102" spans="1:14" ht="25.5" customHeight="1">
      <c r="A102" s="18">
        <v>8</v>
      </c>
      <c r="B102" s="137" t="s">
        <v>56</v>
      </c>
      <c r="C102" s="130">
        <v>10</v>
      </c>
      <c r="D102" s="20" t="s">
        <v>15</v>
      </c>
      <c r="E102" s="143">
        <v>30</v>
      </c>
      <c r="F102" s="130">
        <f t="shared" si="13"/>
        <v>300</v>
      </c>
      <c r="G102" s="130">
        <v>18</v>
      </c>
      <c r="H102" s="139">
        <f aca="true" t="shared" si="15" ref="H102:H109">G102*C102</f>
        <v>180</v>
      </c>
      <c r="I102" s="145" t="s">
        <v>57</v>
      </c>
      <c r="J102" s="144"/>
      <c r="L102" s="5"/>
      <c r="M102" s="5"/>
      <c r="N102" s="5"/>
    </row>
    <row r="103" spans="1:14" ht="25.5" customHeight="1">
      <c r="A103" s="31"/>
      <c r="B103" s="185"/>
      <c r="C103" s="160"/>
      <c r="D103" s="168"/>
      <c r="E103" s="186"/>
      <c r="F103" s="160">
        <f>SUM(F95:F102)</f>
        <v>6955.25</v>
      </c>
      <c r="G103" s="160"/>
      <c r="H103" s="187">
        <f>SUM(H95:H102)</f>
        <v>6359.5</v>
      </c>
      <c r="I103" s="188"/>
      <c r="J103" s="144"/>
      <c r="L103" s="5"/>
      <c r="M103" s="5"/>
      <c r="N103" s="5"/>
    </row>
    <row r="104" spans="1:9" ht="18" customHeight="1">
      <c r="A104" s="219" t="s">
        <v>93</v>
      </c>
      <c r="B104" s="220"/>
      <c r="C104" s="16"/>
      <c r="D104" s="16"/>
      <c r="E104" s="14"/>
      <c r="F104" s="14"/>
      <c r="G104" s="16"/>
      <c r="H104" s="14"/>
      <c r="I104" s="17"/>
    </row>
    <row r="105" spans="1:14" s="9" customFormat="1" ht="20.25" customHeight="1">
      <c r="A105" s="18">
        <v>1</v>
      </c>
      <c r="B105" s="19" t="s">
        <v>21</v>
      </c>
      <c r="C105" s="20">
        <v>76.8</v>
      </c>
      <c r="D105" s="20" t="s">
        <v>15</v>
      </c>
      <c r="E105" s="20">
        <v>5</v>
      </c>
      <c r="F105" s="21">
        <f aca="true" t="shared" si="16" ref="F105:F111">C105*E105</f>
        <v>384</v>
      </c>
      <c r="G105" s="20">
        <v>5</v>
      </c>
      <c r="H105" s="21">
        <f t="shared" si="15"/>
        <v>384</v>
      </c>
      <c r="I105" s="46" t="s">
        <v>64</v>
      </c>
      <c r="L105" s="117"/>
      <c r="M105" s="117"/>
      <c r="N105" s="117"/>
    </row>
    <row r="106" spans="1:14" s="9" customFormat="1" ht="27.75" customHeight="1">
      <c r="A106" s="18">
        <v>2</v>
      </c>
      <c r="B106" s="19" t="s">
        <v>23</v>
      </c>
      <c r="C106" s="20">
        <v>76.8</v>
      </c>
      <c r="D106" s="20" t="s">
        <v>15</v>
      </c>
      <c r="E106" s="20">
        <v>13</v>
      </c>
      <c r="F106" s="21">
        <f>E106*C106</f>
        <v>998.4</v>
      </c>
      <c r="G106" s="20">
        <v>12</v>
      </c>
      <c r="H106" s="21">
        <f t="shared" si="15"/>
        <v>921.5999999999999</v>
      </c>
      <c r="I106" s="46" t="s">
        <v>24</v>
      </c>
      <c r="L106" s="118"/>
      <c r="M106" s="118"/>
      <c r="N106" s="118"/>
    </row>
    <row r="107" spans="1:256" s="9" customFormat="1" ht="54.75" customHeight="1">
      <c r="A107" s="18">
        <v>3</v>
      </c>
      <c r="B107" s="24" t="s">
        <v>43</v>
      </c>
      <c r="C107" s="141">
        <v>18</v>
      </c>
      <c r="D107" s="141" t="s">
        <v>15</v>
      </c>
      <c r="E107" s="146">
        <v>50</v>
      </c>
      <c r="F107" s="147">
        <f t="shared" si="16"/>
        <v>900</v>
      </c>
      <c r="G107" s="25">
        <v>55</v>
      </c>
      <c r="H107" s="142">
        <f t="shared" si="15"/>
        <v>990</v>
      </c>
      <c r="I107" s="151" t="s">
        <v>91</v>
      </c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14" ht="29.25" customHeight="1">
      <c r="A108" s="18">
        <v>4</v>
      </c>
      <c r="B108" s="24" t="s">
        <v>58</v>
      </c>
      <c r="C108" s="130">
        <v>66</v>
      </c>
      <c r="D108" s="25" t="s">
        <v>37</v>
      </c>
      <c r="E108" s="149">
        <v>12</v>
      </c>
      <c r="F108" s="25">
        <f t="shared" si="16"/>
        <v>792</v>
      </c>
      <c r="G108" s="150">
        <v>12</v>
      </c>
      <c r="H108" s="147">
        <f t="shared" si="15"/>
        <v>792</v>
      </c>
      <c r="I108" s="23" t="s">
        <v>59</v>
      </c>
      <c r="L108" s="5"/>
      <c r="M108" s="5"/>
      <c r="N108" s="5"/>
    </row>
    <row r="109" spans="1:14" ht="22.5" customHeight="1">
      <c r="A109" s="18">
        <v>5</v>
      </c>
      <c r="B109" s="24" t="s">
        <v>36</v>
      </c>
      <c r="C109" s="141">
        <v>1.6</v>
      </c>
      <c r="D109" s="20" t="s">
        <v>37</v>
      </c>
      <c r="E109" s="146">
        <v>15</v>
      </c>
      <c r="F109" s="25">
        <f t="shared" si="16"/>
        <v>24</v>
      </c>
      <c r="G109" s="25">
        <v>50</v>
      </c>
      <c r="H109" s="153">
        <f t="shared" si="15"/>
        <v>80</v>
      </c>
      <c r="I109" s="156" t="s">
        <v>38</v>
      </c>
      <c r="L109" s="5"/>
      <c r="M109" s="5"/>
      <c r="N109" s="5"/>
    </row>
    <row r="110" spans="1:30" s="8" customFormat="1" ht="39" customHeight="1">
      <c r="A110" s="18">
        <v>6</v>
      </c>
      <c r="B110" s="19" t="s">
        <v>29</v>
      </c>
      <c r="C110" s="20">
        <v>36</v>
      </c>
      <c r="D110" s="20" t="s">
        <v>15</v>
      </c>
      <c r="E110" s="20">
        <v>15</v>
      </c>
      <c r="F110" s="21">
        <f t="shared" si="16"/>
        <v>540</v>
      </c>
      <c r="G110" s="20">
        <v>15</v>
      </c>
      <c r="H110" s="142">
        <f>C110*G110</f>
        <v>540</v>
      </c>
      <c r="I110" s="46" t="s">
        <v>30</v>
      </c>
      <c r="J110" s="152"/>
      <c r="K110" s="152"/>
      <c r="L110" s="152"/>
      <c r="M110" s="152"/>
      <c r="N110" s="152"/>
      <c r="O110" s="152"/>
      <c r="P110" s="95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</row>
    <row r="111" spans="1:14" ht="25.5" customHeight="1">
      <c r="A111" s="18">
        <v>7</v>
      </c>
      <c r="B111" s="137" t="s">
        <v>56</v>
      </c>
      <c r="C111" s="130">
        <v>2</v>
      </c>
      <c r="D111" s="20" t="s">
        <v>15</v>
      </c>
      <c r="E111" s="143">
        <v>30</v>
      </c>
      <c r="F111" s="130">
        <f t="shared" si="16"/>
        <v>60</v>
      </c>
      <c r="G111" s="130">
        <v>18</v>
      </c>
      <c r="H111" s="139">
        <f aca="true" t="shared" si="17" ref="H111:H118">G111*C111</f>
        <v>36</v>
      </c>
      <c r="I111" s="145" t="s">
        <v>57</v>
      </c>
      <c r="J111" s="144"/>
      <c r="L111" s="5"/>
      <c r="M111" s="5"/>
      <c r="N111" s="5"/>
    </row>
    <row r="112" spans="1:14" ht="25.5" customHeight="1">
      <c r="A112" s="31"/>
      <c r="B112" s="185"/>
      <c r="C112" s="160"/>
      <c r="D112" s="168"/>
      <c r="E112" s="186"/>
      <c r="F112" s="160">
        <f>SUM(F105:F111)</f>
        <v>3698.4</v>
      </c>
      <c r="G112" s="160"/>
      <c r="H112" s="187">
        <f>SUM(H105:H111)</f>
        <v>3743.6</v>
      </c>
      <c r="I112" s="188"/>
      <c r="J112" s="144"/>
      <c r="L112" s="5"/>
      <c r="M112" s="5"/>
      <c r="N112" s="5"/>
    </row>
    <row r="113" spans="1:9" ht="18" customHeight="1">
      <c r="A113" s="219" t="s">
        <v>94</v>
      </c>
      <c r="B113" s="220"/>
      <c r="C113" s="16"/>
      <c r="D113" s="16"/>
      <c r="E113" s="14"/>
      <c r="F113" s="14"/>
      <c r="G113" s="16"/>
      <c r="H113" s="14"/>
      <c r="I113" s="17"/>
    </row>
    <row r="114" spans="1:14" s="9" customFormat="1" ht="20.25" customHeight="1">
      <c r="A114" s="18">
        <v>1</v>
      </c>
      <c r="B114" s="19" t="s">
        <v>21</v>
      </c>
      <c r="C114" s="20">
        <v>60.8</v>
      </c>
      <c r="D114" s="20" t="s">
        <v>15</v>
      </c>
      <c r="E114" s="20">
        <v>5</v>
      </c>
      <c r="F114" s="21">
        <f aca="true" t="shared" si="18" ref="F114:F119">C114*E114</f>
        <v>304</v>
      </c>
      <c r="G114" s="20">
        <v>5</v>
      </c>
      <c r="H114" s="21">
        <f t="shared" si="17"/>
        <v>304</v>
      </c>
      <c r="I114" s="46" t="s">
        <v>64</v>
      </c>
      <c r="L114" s="117"/>
      <c r="M114" s="117"/>
      <c r="N114" s="117"/>
    </row>
    <row r="115" spans="1:14" s="9" customFormat="1" ht="27.75" customHeight="1">
      <c r="A115" s="18">
        <v>2</v>
      </c>
      <c r="B115" s="19" t="s">
        <v>23</v>
      </c>
      <c r="C115" s="20">
        <v>60.8</v>
      </c>
      <c r="D115" s="20" t="s">
        <v>15</v>
      </c>
      <c r="E115" s="20">
        <v>13</v>
      </c>
      <c r="F115" s="21">
        <f>E115*C115</f>
        <v>790.4</v>
      </c>
      <c r="G115" s="20">
        <v>12</v>
      </c>
      <c r="H115" s="21">
        <f t="shared" si="17"/>
        <v>729.5999999999999</v>
      </c>
      <c r="I115" s="46" t="s">
        <v>24</v>
      </c>
      <c r="L115" s="118"/>
      <c r="M115" s="118"/>
      <c r="N115" s="118"/>
    </row>
    <row r="116" spans="1:256" s="9" customFormat="1" ht="55.5" customHeight="1">
      <c r="A116" s="18">
        <v>3</v>
      </c>
      <c r="B116" s="24" t="s">
        <v>43</v>
      </c>
      <c r="C116" s="141">
        <v>18</v>
      </c>
      <c r="D116" s="141" t="s">
        <v>15</v>
      </c>
      <c r="E116" s="146">
        <v>50</v>
      </c>
      <c r="F116" s="147">
        <f t="shared" si="18"/>
        <v>900</v>
      </c>
      <c r="G116" s="25">
        <v>55</v>
      </c>
      <c r="H116" s="142">
        <f t="shared" si="17"/>
        <v>990</v>
      </c>
      <c r="I116" s="151" t="s">
        <v>91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14" ht="29.25" customHeight="1">
      <c r="A117" s="18">
        <v>4</v>
      </c>
      <c r="B117" s="24" t="s">
        <v>58</v>
      </c>
      <c r="C117" s="130">
        <v>66</v>
      </c>
      <c r="D117" s="25" t="s">
        <v>37</v>
      </c>
      <c r="E117" s="149">
        <v>12</v>
      </c>
      <c r="F117" s="25">
        <f t="shared" si="18"/>
        <v>792</v>
      </c>
      <c r="G117" s="150">
        <v>12</v>
      </c>
      <c r="H117" s="147">
        <f t="shared" si="17"/>
        <v>792</v>
      </c>
      <c r="I117" s="23" t="s">
        <v>59</v>
      </c>
      <c r="L117" s="5"/>
      <c r="M117" s="5"/>
      <c r="N117" s="5"/>
    </row>
    <row r="118" spans="1:14" ht="22.5" customHeight="1">
      <c r="A118" s="18">
        <v>5</v>
      </c>
      <c r="B118" s="24" t="s">
        <v>36</v>
      </c>
      <c r="C118" s="141">
        <v>1.67</v>
      </c>
      <c r="D118" s="20" t="s">
        <v>37</v>
      </c>
      <c r="E118" s="146">
        <v>15</v>
      </c>
      <c r="F118" s="25">
        <f t="shared" si="18"/>
        <v>25.049999999999997</v>
      </c>
      <c r="G118" s="25">
        <v>50</v>
      </c>
      <c r="H118" s="153">
        <f t="shared" si="17"/>
        <v>83.5</v>
      </c>
      <c r="I118" s="156" t="s">
        <v>38</v>
      </c>
      <c r="L118" s="5"/>
      <c r="M118" s="5"/>
      <c r="N118" s="5"/>
    </row>
    <row r="119" spans="1:30" s="8" customFormat="1" ht="39" customHeight="1">
      <c r="A119" s="18">
        <v>6</v>
      </c>
      <c r="B119" s="19" t="s">
        <v>29</v>
      </c>
      <c r="C119" s="20">
        <v>36</v>
      </c>
      <c r="D119" s="20" t="s">
        <v>15</v>
      </c>
      <c r="E119" s="20">
        <v>15</v>
      </c>
      <c r="F119" s="21">
        <f t="shared" si="18"/>
        <v>540</v>
      </c>
      <c r="G119" s="20">
        <v>15</v>
      </c>
      <c r="H119" s="142">
        <f>C119*G119</f>
        <v>540</v>
      </c>
      <c r="I119" s="46" t="s">
        <v>30</v>
      </c>
      <c r="J119" s="152"/>
      <c r="K119" s="152"/>
      <c r="L119" s="152"/>
      <c r="M119" s="152"/>
      <c r="N119" s="152"/>
      <c r="O119" s="152"/>
      <c r="P119" s="95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</row>
    <row r="120" spans="1:14" ht="25.5" customHeight="1">
      <c r="A120" s="18">
        <v>7</v>
      </c>
      <c r="B120" s="137" t="s">
        <v>56</v>
      </c>
      <c r="C120" s="130">
        <v>2</v>
      </c>
      <c r="D120" s="20" t="s">
        <v>15</v>
      </c>
      <c r="E120" s="143">
        <v>30</v>
      </c>
      <c r="F120" s="130">
        <f aca="true" t="shared" si="19" ref="F120:F127">C120*E120</f>
        <v>60</v>
      </c>
      <c r="G120" s="130">
        <v>18</v>
      </c>
      <c r="H120" s="139">
        <f aca="true" t="shared" si="20" ref="H120:H125">G120*C120</f>
        <v>36</v>
      </c>
      <c r="I120" s="145" t="s">
        <v>57</v>
      </c>
      <c r="J120" s="144"/>
      <c r="L120" s="5"/>
      <c r="M120" s="5"/>
      <c r="N120" s="5"/>
    </row>
    <row r="121" spans="1:14" ht="25.5" customHeight="1">
      <c r="A121" s="31"/>
      <c r="B121" s="185"/>
      <c r="C121" s="160"/>
      <c r="D121" s="168"/>
      <c r="E121" s="186"/>
      <c r="F121" s="160">
        <f>SUM(F114:F120)</f>
        <v>3411.4500000000003</v>
      </c>
      <c r="G121" s="160"/>
      <c r="H121" s="187">
        <f>SUM(H114:H120)</f>
        <v>3475.1</v>
      </c>
      <c r="I121" s="188"/>
      <c r="J121" s="144"/>
      <c r="L121" s="5"/>
      <c r="M121" s="5"/>
      <c r="N121" s="5"/>
    </row>
    <row r="122" spans="1:9" ht="18" customHeight="1">
      <c r="A122" s="219" t="s">
        <v>95</v>
      </c>
      <c r="B122" s="220"/>
      <c r="C122" s="16"/>
      <c r="D122" s="16"/>
      <c r="E122" s="14"/>
      <c r="F122" s="14"/>
      <c r="G122" s="16"/>
      <c r="H122" s="14"/>
      <c r="I122" s="17"/>
    </row>
    <row r="123" spans="1:14" s="9" customFormat="1" ht="20.25" customHeight="1">
      <c r="A123" s="18">
        <v>1</v>
      </c>
      <c r="B123" s="19" t="s">
        <v>21</v>
      </c>
      <c r="C123" s="20">
        <v>30.2</v>
      </c>
      <c r="D123" s="20" t="s">
        <v>15</v>
      </c>
      <c r="E123" s="20">
        <v>5</v>
      </c>
      <c r="F123" s="21">
        <f t="shared" si="19"/>
        <v>151</v>
      </c>
      <c r="G123" s="20">
        <v>5</v>
      </c>
      <c r="H123" s="21">
        <f t="shared" si="20"/>
        <v>151</v>
      </c>
      <c r="I123" s="46" t="s">
        <v>64</v>
      </c>
      <c r="L123" s="117"/>
      <c r="M123" s="117"/>
      <c r="N123" s="117"/>
    </row>
    <row r="124" spans="1:14" s="9" customFormat="1" ht="27.75" customHeight="1">
      <c r="A124" s="18">
        <v>2</v>
      </c>
      <c r="B124" s="19" t="s">
        <v>23</v>
      </c>
      <c r="C124" s="20">
        <v>30.2</v>
      </c>
      <c r="D124" s="20" t="s">
        <v>15</v>
      </c>
      <c r="E124" s="20">
        <v>13</v>
      </c>
      <c r="F124" s="21">
        <f>E124*C124</f>
        <v>392.59999999999997</v>
      </c>
      <c r="G124" s="20">
        <v>12</v>
      </c>
      <c r="H124" s="21">
        <f t="shared" si="20"/>
        <v>362.4</v>
      </c>
      <c r="I124" s="46" t="s">
        <v>24</v>
      </c>
      <c r="L124" s="118"/>
      <c r="M124" s="118"/>
      <c r="N124" s="118"/>
    </row>
    <row r="125" spans="1:14" ht="22.5" customHeight="1">
      <c r="A125" s="18">
        <v>3</v>
      </c>
      <c r="B125" s="24" t="s">
        <v>36</v>
      </c>
      <c r="C125" s="141">
        <v>0.6</v>
      </c>
      <c r="D125" s="20" t="s">
        <v>37</v>
      </c>
      <c r="E125" s="146">
        <v>15</v>
      </c>
      <c r="F125" s="25">
        <f t="shared" si="19"/>
        <v>9</v>
      </c>
      <c r="G125" s="25">
        <v>50</v>
      </c>
      <c r="H125" s="153">
        <f t="shared" si="20"/>
        <v>30</v>
      </c>
      <c r="I125" s="156" t="s">
        <v>38</v>
      </c>
      <c r="L125" s="5"/>
      <c r="M125" s="5"/>
      <c r="N125" s="5"/>
    </row>
    <row r="126" spans="1:30" s="8" customFormat="1" ht="40.5" customHeight="1">
      <c r="A126" s="18">
        <v>4</v>
      </c>
      <c r="B126" s="19" t="s">
        <v>29</v>
      </c>
      <c r="C126" s="20">
        <v>8</v>
      </c>
      <c r="D126" s="20" t="s">
        <v>15</v>
      </c>
      <c r="E126" s="20">
        <v>15</v>
      </c>
      <c r="F126" s="21">
        <f t="shared" si="19"/>
        <v>120</v>
      </c>
      <c r="G126" s="20">
        <v>15</v>
      </c>
      <c r="H126" s="142">
        <f>C126*G126</f>
        <v>120</v>
      </c>
      <c r="I126" s="46" t="s">
        <v>30</v>
      </c>
      <c r="J126" s="152"/>
      <c r="K126" s="152"/>
      <c r="L126" s="152"/>
      <c r="M126" s="152"/>
      <c r="N126" s="152"/>
      <c r="O126" s="152"/>
      <c r="P126" s="95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</row>
    <row r="127" spans="1:14" ht="25.5" customHeight="1">
      <c r="A127" s="18">
        <v>5</v>
      </c>
      <c r="B127" s="137" t="s">
        <v>56</v>
      </c>
      <c r="C127" s="130">
        <v>2</v>
      </c>
      <c r="D127" s="20" t="s">
        <v>15</v>
      </c>
      <c r="E127" s="143">
        <v>30</v>
      </c>
      <c r="F127" s="130">
        <f t="shared" si="19"/>
        <v>60</v>
      </c>
      <c r="G127" s="130">
        <v>18</v>
      </c>
      <c r="H127" s="139">
        <f aca="true" t="shared" si="21" ref="H127:H132">G127*C127</f>
        <v>36</v>
      </c>
      <c r="I127" s="145" t="s">
        <v>57</v>
      </c>
      <c r="J127" s="144"/>
      <c r="L127" s="5"/>
      <c r="M127" s="5"/>
      <c r="N127" s="5"/>
    </row>
    <row r="128" spans="1:14" ht="25.5" customHeight="1">
      <c r="A128" s="31"/>
      <c r="B128" s="185"/>
      <c r="C128" s="160"/>
      <c r="D128" s="168"/>
      <c r="E128" s="186"/>
      <c r="F128" s="160">
        <f>SUM(F123:F127)</f>
        <v>732.5999999999999</v>
      </c>
      <c r="G128" s="160"/>
      <c r="H128" s="187">
        <f>SUM(H123:H127)</f>
        <v>699.4</v>
      </c>
      <c r="I128" s="188"/>
      <c r="J128" s="144"/>
      <c r="L128" s="5"/>
      <c r="M128" s="5"/>
      <c r="N128" s="5"/>
    </row>
    <row r="129" spans="1:14" ht="18" customHeight="1">
      <c r="A129" s="217" t="s">
        <v>96</v>
      </c>
      <c r="B129" s="218"/>
      <c r="C129" s="71"/>
      <c r="D129" s="71"/>
      <c r="E129" s="70"/>
      <c r="F129" s="70"/>
      <c r="G129" s="71"/>
      <c r="H129" s="70"/>
      <c r="I129" s="72"/>
      <c r="L129" s="112"/>
      <c r="M129" s="112"/>
      <c r="N129" s="112"/>
    </row>
    <row r="130" spans="1:9" ht="39.75" customHeight="1">
      <c r="A130" s="18">
        <v>1</v>
      </c>
      <c r="B130" s="19" t="s">
        <v>25</v>
      </c>
      <c r="C130" s="18">
        <v>6</v>
      </c>
      <c r="D130" s="20" t="s">
        <v>15</v>
      </c>
      <c r="E130" s="20">
        <v>10</v>
      </c>
      <c r="F130" s="21">
        <f>E130*C130</f>
        <v>60</v>
      </c>
      <c r="G130" s="20">
        <v>25</v>
      </c>
      <c r="H130" s="21">
        <f t="shared" si="21"/>
        <v>150</v>
      </c>
      <c r="I130" s="22" t="s">
        <v>74</v>
      </c>
    </row>
    <row r="131" spans="1:14" s="9" customFormat="1" ht="39.75" customHeight="1">
      <c r="A131" s="18">
        <v>2</v>
      </c>
      <c r="B131" s="19" t="s">
        <v>75</v>
      </c>
      <c r="C131" s="18">
        <f>10*2.6</f>
        <v>26</v>
      </c>
      <c r="D131" s="20" t="s">
        <v>15</v>
      </c>
      <c r="E131" s="20">
        <v>10</v>
      </c>
      <c r="F131" s="21">
        <f>E131*C131</f>
        <v>260</v>
      </c>
      <c r="G131" s="20">
        <v>25</v>
      </c>
      <c r="H131" s="21">
        <f t="shared" si="21"/>
        <v>650</v>
      </c>
      <c r="I131" s="22" t="s">
        <v>74</v>
      </c>
      <c r="K131" s="5"/>
      <c r="L131" s="118"/>
      <c r="M131" s="118"/>
      <c r="N131" s="118"/>
    </row>
    <row r="132" spans="1:14" s="9" customFormat="1" ht="39.75" customHeight="1">
      <c r="A132" s="18">
        <v>3</v>
      </c>
      <c r="B132" s="19" t="s">
        <v>76</v>
      </c>
      <c r="C132" s="18">
        <v>0</v>
      </c>
      <c r="D132" s="20" t="s">
        <v>15</v>
      </c>
      <c r="E132" s="20">
        <v>10</v>
      </c>
      <c r="F132" s="21">
        <f>E132*C132</f>
        <v>0</v>
      </c>
      <c r="G132" s="20">
        <v>55</v>
      </c>
      <c r="H132" s="21">
        <f t="shared" si="21"/>
        <v>0</v>
      </c>
      <c r="I132" s="22" t="s">
        <v>74</v>
      </c>
      <c r="K132" s="5"/>
      <c r="L132" s="118"/>
      <c r="M132" s="118"/>
      <c r="N132" s="118"/>
    </row>
    <row r="133" spans="1:30" s="8" customFormat="1" ht="39" customHeight="1">
      <c r="A133" s="18">
        <v>4</v>
      </c>
      <c r="B133" s="19" t="s">
        <v>29</v>
      </c>
      <c r="C133" s="20">
        <v>6</v>
      </c>
      <c r="D133" s="20" t="s">
        <v>15</v>
      </c>
      <c r="E133" s="20">
        <v>15</v>
      </c>
      <c r="F133" s="21">
        <f>C133*E133</f>
        <v>90</v>
      </c>
      <c r="G133" s="20">
        <v>15</v>
      </c>
      <c r="H133" s="142">
        <f>C133*G133</f>
        <v>90</v>
      </c>
      <c r="I133" s="46" t="s">
        <v>30</v>
      </c>
      <c r="J133" s="152"/>
      <c r="K133" s="152"/>
      <c r="L133" s="152"/>
      <c r="M133" s="152"/>
      <c r="N133" s="152"/>
      <c r="O133" s="152"/>
      <c r="P133" s="95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</row>
    <row r="134" spans="1:11" s="131" customFormat="1" ht="21" customHeight="1">
      <c r="A134" s="18">
        <v>5</v>
      </c>
      <c r="B134" s="136" t="s">
        <v>77</v>
      </c>
      <c r="C134" s="135">
        <v>1</v>
      </c>
      <c r="D134" s="135" t="s">
        <v>78</v>
      </c>
      <c r="E134" s="135">
        <v>85</v>
      </c>
      <c r="F134" s="134">
        <f aca="true" t="shared" si="22" ref="F134:F141">E134*C134</f>
        <v>85</v>
      </c>
      <c r="G134" s="135">
        <v>95</v>
      </c>
      <c r="H134" s="134">
        <f aca="true" t="shared" si="23" ref="H134:H141">G134*C134</f>
        <v>95</v>
      </c>
      <c r="I134" s="133" t="s">
        <v>85</v>
      </c>
      <c r="K134" s="132"/>
    </row>
    <row r="135" spans="1:15" s="9" customFormat="1" ht="21.75" customHeight="1">
      <c r="A135" s="18">
        <v>6</v>
      </c>
      <c r="B135" s="80" t="s">
        <v>31</v>
      </c>
      <c r="C135" s="141">
        <v>6</v>
      </c>
      <c r="D135" s="47" t="s">
        <v>15</v>
      </c>
      <c r="E135" s="47">
        <v>10</v>
      </c>
      <c r="F135" s="148">
        <f t="shared" si="22"/>
        <v>60</v>
      </c>
      <c r="G135" s="47">
        <v>1</v>
      </c>
      <c r="H135" s="154">
        <f t="shared" si="23"/>
        <v>6</v>
      </c>
      <c r="I135" s="50" t="s">
        <v>32</v>
      </c>
      <c r="J135" s="152"/>
      <c r="K135" s="152"/>
      <c r="L135" s="152"/>
      <c r="M135" s="152"/>
      <c r="N135" s="152"/>
      <c r="O135" s="152"/>
    </row>
    <row r="136" spans="1:11" s="131" customFormat="1" ht="33" customHeight="1">
      <c r="A136" s="18">
        <v>7</v>
      </c>
      <c r="B136" s="136" t="s">
        <v>33</v>
      </c>
      <c r="C136" s="135">
        <v>1</v>
      </c>
      <c r="D136" s="135" t="s">
        <v>34</v>
      </c>
      <c r="E136" s="135">
        <v>10</v>
      </c>
      <c r="F136" s="134">
        <f t="shared" si="22"/>
        <v>10</v>
      </c>
      <c r="G136" s="135">
        <v>15</v>
      </c>
      <c r="H136" s="134">
        <f t="shared" si="23"/>
        <v>15</v>
      </c>
      <c r="I136" s="133" t="s">
        <v>69</v>
      </c>
      <c r="K136" s="132"/>
    </row>
    <row r="137" spans="1:11" s="131" customFormat="1" ht="39.75" customHeight="1">
      <c r="A137" s="176"/>
      <c r="B137" s="181"/>
      <c r="C137" s="182"/>
      <c r="D137" s="182"/>
      <c r="E137" s="182"/>
      <c r="F137" s="183">
        <f>SUM(F130:F136)</f>
        <v>565</v>
      </c>
      <c r="G137" s="182"/>
      <c r="H137" s="183">
        <f>SUM(H130:H136)</f>
        <v>1006</v>
      </c>
      <c r="I137" s="184"/>
      <c r="K137" s="132"/>
    </row>
    <row r="138" spans="1:14" ht="18" customHeight="1">
      <c r="A138" s="217" t="s">
        <v>97</v>
      </c>
      <c r="B138" s="218"/>
      <c r="C138" s="71"/>
      <c r="D138" s="71"/>
      <c r="E138" s="70"/>
      <c r="F138" s="70"/>
      <c r="G138" s="71"/>
      <c r="H138" s="70"/>
      <c r="I138" s="72"/>
      <c r="L138" s="112"/>
      <c r="M138" s="112"/>
      <c r="N138" s="112"/>
    </row>
    <row r="139" spans="1:9" ht="39.75" customHeight="1">
      <c r="A139" s="18">
        <v>1</v>
      </c>
      <c r="B139" s="19" t="s">
        <v>25</v>
      </c>
      <c r="C139" s="18">
        <v>6</v>
      </c>
      <c r="D139" s="20" t="s">
        <v>15</v>
      </c>
      <c r="E139" s="20">
        <v>10</v>
      </c>
      <c r="F139" s="21">
        <f t="shared" si="22"/>
        <v>60</v>
      </c>
      <c r="G139" s="20">
        <v>25</v>
      </c>
      <c r="H139" s="21">
        <f t="shared" si="23"/>
        <v>150</v>
      </c>
      <c r="I139" s="22" t="s">
        <v>74</v>
      </c>
    </row>
    <row r="140" spans="1:14" s="9" customFormat="1" ht="39.75" customHeight="1">
      <c r="A140" s="18">
        <v>2</v>
      </c>
      <c r="B140" s="19" t="s">
        <v>75</v>
      </c>
      <c r="C140" s="18">
        <f>10*2.6</f>
        <v>26</v>
      </c>
      <c r="D140" s="20" t="s">
        <v>15</v>
      </c>
      <c r="E140" s="20">
        <v>10</v>
      </c>
      <c r="F140" s="21">
        <f t="shared" si="22"/>
        <v>260</v>
      </c>
      <c r="G140" s="20">
        <v>25</v>
      </c>
      <c r="H140" s="21">
        <f t="shared" si="23"/>
        <v>650</v>
      </c>
      <c r="I140" s="22" t="s">
        <v>74</v>
      </c>
      <c r="K140" s="5"/>
      <c r="L140" s="118"/>
      <c r="M140" s="118"/>
      <c r="N140" s="118"/>
    </row>
    <row r="141" spans="1:14" s="9" customFormat="1" ht="39.75" customHeight="1">
      <c r="A141" s="18">
        <v>3</v>
      </c>
      <c r="B141" s="19" t="s">
        <v>76</v>
      </c>
      <c r="C141" s="18">
        <v>0</v>
      </c>
      <c r="D141" s="20" t="s">
        <v>15</v>
      </c>
      <c r="E141" s="20">
        <v>10</v>
      </c>
      <c r="F141" s="21">
        <f t="shared" si="22"/>
        <v>0</v>
      </c>
      <c r="G141" s="20">
        <v>55</v>
      </c>
      <c r="H141" s="21">
        <f t="shared" si="23"/>
        <v>0</v>
      </c>
      <c r="I141" s="22" t="s">
        <v>74</v>
      </c>
      <c r="K141" s="5"/>
      <c r="L141" s="118"/>
      <c r="M141" s="118"/>
      <c r="N141" s="118"/>
    </row>
    <row r="142" spans="1:30" s="8" customFormat="1" ht="39" customHeight="1">
      <c r="A142" s="18">
        <v>4</v>
      </c>
      <c r="B142" s="19" t="s">
        <v>29</v>
      </c>
      <c r="C142" s="20">
        <v>6</v>
      </c>
      <c r="D142" s="20" t="s">
        <v>15</v>
      </c>
      <c r="E142" s="20">
        <v>15</v>
      </c>
      <c r="F142" s="21">
        <f>C142*E142</f>
        <v>90</v>
      </c>
      <c r="G142" s="20">
        <v>15</v>
      </c>
      <c r="H142" s="142">
        <f>C142*G142</f>
        <v>90</v>
      </c>
      <c r="I142" s="46" t="s">
        <v>30</v>
      </c>
      <c r="J142" s="152"/>
      <c r="K142" s="152"/>
      <c r="L142" s="152"/>
      <c r="M142" s="152"/>
      <c r="N142" s="152"/>
      <c r="O142" s="152"/>
      <c r="P142" s="95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</row>
    <row r="143" spans="1:11" s="131" customFormat="1" ht="22.5" customHeight="1">
      <c r="A143" s="18">
        <v>5</v>
      </c>
      <c r="B143" s="136" t="s">
        <v>77</v>
      </c>
      <c r="C143" s="135">
        <v>1</v>
      </c>
      <c r="D143" s="135" t="s">
        <v>78</v>
      </c>
      <c r="E143" s="135">
        <v>85</v>
      </c>
      <c r="F143" s="134">
        <f>E143*C143</f>
        <v>85</v>
      </c>
      <c r="G143" s="135">
        <v>95</v>
      </c>
      <c r="H143" s="134">
        <f>G143*C143</f>
        <v>95</v>
      </c>
      <c r="I143" s="133" t="s">
        <v>85</v>
      </c>
      <c r="K143" s="132"/>
    </row>
    <row r="144" spans="1:15" s="9" customFormat="1" ht="24.75" customHeight="1">
      <c r="A144" s="18">
        <v>6</v>
      </c>
      <c r="B144" s="80" t="s">
        <v>31</v>
      </c>
      <c r="C144" s="141">
        <v>6</v>
      </c>
      <c r="D144" s="47" t="s">
        <v>15</v>
      </c>
      <c r="E144" s="47">
        <v>10</v>
      </c>
      <c r="F144" s="148">
        <f>E144*C144</f>
        <v>60</v>
      </c>
      <c r="G144" s="47">
        <v>1</v>
      </c>
      <c r="H144" s="154">
        <f>G144*C144</f>
        <v>6</v>
      </c>
      <c r="I144" s="50" t="s">
        <v>32</v>
      </c>
      <c r="J144" s="152"/>
      <c r="K144" s="152"/>
      <c r="L144" s="152"/>
      <c r="M144" s="152"/>
      <c r="N144" s="152"/>
      <c r="O144" s="152"/>
    </row>
    <row r="145" spans="1:11" s="131" customFormat="1" ht="39.75" customHeight="1">
      <c r="A145" s="18">
        <v>7</v>
      </c>
      <c r="B145" s="136" t="s">
        <v>33</v>
      </c>
      <c r="C145" s="135">
        <v>1</v>
      </c>
      <c r="D145" s="135" t="s">
        <v>34</v>
      </c>
      <c r="E145" s="135">
        <v>10</v>
      </c>
      <c r="F145" s="134">
        <f>E145*C145</f>
        <v>10</v>
      </c>
      <c r="G145" s="135">
        <v>15</v>
      </c>
      <c r="H145" s="134">
        <f>G145*C145</f>
        <v>15</v>
      </c>
      <c r="I145" s="133" t="s">
        <v>69</v>
      </c>
      <c r="K145" s="132"/>
    </row>
    <row r="146" spans="1:11" s="131" customFormat="1" ht="39.75" customHeight="1">
      <c r="A146" s="31"/>
      <c r="B146" s="189"/>
      <c r="C146" s="190"/>
      <c r="D146" s="190"/>
      <c r="E146" s="190"/>
      <c r="F146" s="191">
        <f>SUM(F139:F145)</f>
        <v>565</v>
      </c>
      <c r="G146" s="190"/>
      <c r="H146" s="191">
        <f>SUM(H139:H145)</f>
        <v>1006</v>
      </c>
      <c r="I146" s="170"/>
      <c r="K146" s="132"/>
    </row>
    <row r="147" spans="1:9" ht="18" customHeight="1">
      <c r="A147" s="219" t="s">
        <v>98</v>
      </c>
      <c r="B147" s="220"/>
      <c r="C147" s="16"/>
      <c r="D147" s="16"/>
      <c r="E147" s="14"/>
      <c r="F147" s="14"/>
      <c r="G147" s="16"/>
      <c r="H147" s="14"/>
      <c r="I147" s="17"/>
    </row>
    <row r="148" spans="1:14" s="9" customFormat="1" ht="20.25" customHeight="1">
      <c r="A148" s="18">
        <v>1</v>
      </c>
      <c r="B148" s="19" t="s">
        <v>99</v>
      </c>
      <c r="C148" s="20">
        <v>19</v>
      </c>
      <c r="D148" s="20" t="s">
        <v>15</v>
      </c>
      <c r="E148" s="20">
        <v>5</v>
      </c>
      <c r="F148" s="21">
        <f>C148*E148</f>
        <v>95</v>
      </c>
      <c r="G148" s="20">
        <v>5</v>
      </c>
      <c r="H148" s="21">
        <f>G148*C148</f>
        <v>95</v>
      </c>
      <c r="I148" s="46" t="s">
        <v>64</v>
      </c>
      <c r="L148" s="117"/>
      <c r="M148" s="117"/>
      <c r="N148" s="117"/>
    </row>
    <row r="149" spans="1:14" s="9" customFormat="1" ht="27.75" customHeight="1">
      <c r="A149" s="18">
        <v>2</v>
      </c>
      <c r="B149" s="19" t="s">
        <v>100</v>
      </c>
      <c r="C149" s="20">
        <v>19</v>
      </c>
      <c r="D149" s="20" t="s">
        <v>15</v>
      </c>
      <c r="E149" s="20">
        <v>13</v>
      </c>
      <c r="F149" s="21">
        <f>E149*C149</f>
        <v>247</v>
      </c>
      <c r="G149" s="20">
        <v>12</v>
      </c>
      <c r="H149" s="21">
        <f>G149*C149</f>
        <v>228</v>
      </c>
      <c r="I149" s="46" t="s">
        <v>24</v>
      </c>
      <c r="L149" s="118"/>
      <c r="M149" s="118"/>
      <c r="N149" s="118"/>
    </row>
    <row r="150" spans="1:9" ht="39.75" customHeight="1">
      <c r="A150" s="18">
        <v>3</v>
      </c>
      <c r="B150" s="19" t="s">
        <v>25</v>
      </c>
      <c r="C150" s="18">
        <v>19</v>
      </c>
      <c r="D150" s="20" t="s">
        <v>15</v>
      </c>
      <c r="E150" s="20">
        <v>10</v>
      </c>
      <c r="F150" s="21">
        <f>E150*C150</f>
        <v>190</v>
      </c>
      <c r="G150" s="20">
        <v>40</v>
      </c>
      <c r="H150" s="21">
        <f>G150*C150</f>
        <v>760</v>
      </c>
      <c r="I150" s="22" t="s">
        <v>74</v>
      </c>
    </row>
    <row r="151" spans="1:15" s="9" customFormat="1" ht="22.5" customHeight="1">
      <c r="A151" s="18">
        <v>4</v>
      </c>
      <c r="B151" s="80" t="s">
        <v>31</v>
      </c>
      <c r="C151" s="141">
        <v>19</v>
      </c>
      <c r="D151" s="47" t="s">
        <v>15</v>
      </c>
      <c r="E151" s="47">
        <v>10</v>
      </c>
      <c r="F151" s="148">
        <f>E151*C151</f>
        <v>190</v>
      </c>
      <c r="G151" s="47">
        <v>1</v>
      </c>
      <c r="H151" s="154">
        <f>G151*C151</f>
        <v>19</v>
      </c>
      <c r="I151" s="50" t="s">
        <v>32</v>
      </c>
      <c r="J151" s="152"/>
      <c r="K151" s="152"/>
      <c r="L151" s="152"/>
      <c r="M151" s="152"/>
      <c r="N151" s="152"/>
      <c r="O151" s="152"/>
    </row>
    <row r="152" spans="1:30" s="8" customFormat="1" ht="42" customHeight="1">
      <c r="A152" s="18">
        <v>5</v>
      </c>
      <c r="B152" s="19" t="s">
        <v>29</v>
      </c>
      <c r="C152" s="20">
        <v>19</v>
      </c>
      <c r="D152" s="20" t="s">
        <v>15</v>
      </c>
      <c r="E152" s="20">
        <v>15</v>
      </c>
      <c r="F152" s="21">
        <f>C152*E152</f>
        <v>285</v>
      </c>
      <c r="G152" s="20">
        <v>15</v>
      </c>
      <c r="H152" s="142">
        <f>C152*G152</f>
        <v>285</v>
      </c>
      <c r="I152" s="46" t="s">
        <v>30</v>
      </c>
      <c r="J152" s="152"/>
      <c r="K152" s="152"/>
      <c r="L152" s="152"/>
      <c r="M152" s="152"/>
      <c r="N152" s="152"/>
      <c r="O152" s="152"/>
      <c r="P152" s="95"/>
      <c r="Q152" s="158"/>
      <c r="R152" s="158"/>
      <c r="S152" s="158"/>
      <c r="T152" s="158"/>
      <c r="U152" s="158"/>
      <c r="V152" s="158"/>
      <c r="W152" s="158"/>
      <c r="X152" s="158"/>
      <c r="Y152" s="158"/>
      <c r="Z152" s="158"/>
      <c r="AA152" s="158"/>
      <c r="AB152" s="158"/>
      <c r="AC152" s="158"/>
      <c r="AD152" s="158"/>
    </row>
    <row r="153" spans="1:30" s="140" customFormat="1" ht="25.5" customHeight="1">
      <c r="A153" s="18">
        <v>6</v>
      </c>
      <c r="B153" s="19" t="s">
        <v>101</v>
      </c>
      <c r="C153" s="141">
        <v>1</v>
      </c>
      <c r="D153" s="20" t="s">
        <v>48</v>
      </c>
      <c r="E153" s="20">
        <v>200</v>
      </c>
      <c r="F153" s="21">
        <f>E153*C153</f>
        <v>200</v>
      </c>
      <c r="G153" s="20">
        <v>780</v>
      </c>
      <c r="H153" s="153">
        <f>G153*C153</f>
        <v>780</v>
      </c>
      <c r="I153" s="23" t="s">
        <v>62</v>
      </c>
      <c r="J153" s="1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s="8" customFormat="1" ht="31.5" customHeight="1">
      <c r="A154" s="176"/>
      <c r="B154" s="192"/>
      <c r="C154" s="193"/>
      <c r="D154" s="193"/>
      <c r="E154" s="193"/>
      <c r="F154" s="194">
        <f>SUM(F148:F153)</f>
        <v>1207</v>
      </c>
      <c r="G154" s="193"/>
      <c r="H154" s="195">
        <f>SUM(H148:H153)</f>
        <v>2167</v>
      </c>
      <c r="I154" s="196"/>
      <c r="J154" s="152"/>
      <c r="K154" s="152"/>
      <c r="L154" s="152"/>
      <c r="M154" s="152"/>
      <c r="N154" s="152"/>
      <c r="O154" s="152"/>
      <c r="P154" s="95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</row>
    <row r="155" spans="1:14" s="54" customFormat="1" ht="21" customHeight="1">
      <c r="A155" s="215" t="s">
        <v>102</v>
      </c>
      <c r="B155" s="216"/>
      <c r="C155" s="107"/>
      <c r="D155" s="107"/>
      <c r="E155" s="106"/>
      <c r="F155" s="106"/>
      <c r="G155" s="107"/>
      <c r="H155" s="106"/>
      <c r="I155" s="108"/>
      <c r="L155" s="112"/>
      <c r="M155" s="112"/>
      <c r="N155" s="112"/>
    </row>
    <row r="156" spans="1:9" ht="18" customHeight="1">
      <c r="A156" s="219" t="s">
        <v>103</v>
      </c>
      <c r="B156" s="220"/>
      <c r="C156" s="16"/>
      <c r="D156" s="16"/>
      <c r="E156" s="14"/>
      <c r="F156" s="14"/>
      <c r="G156" s="16"/>
      <c r="H156" s="14"/>
      <c r="I156" s="17"/>
    </row>
    <row r="157" spans="1:14" s="9" customFormat="1" ht="20.25" customHeight="1">
      <c r="A157" s="18">
        <v>1</v>
      </c>
      <c r="B157" s="19" t="s">
        <v>21</v>
      </c>
      <c r="C157" s="20">
        <v>120.8</v>
      </c>
      <c r="D157" s="20" t="s">
        <v>15</v>
      </c>
      <c r="E157" s="20">
        <v>5</v>
      </c>
      <c r="F157" s="21">
        <f>C157*E157</f>
        <v>604</v>
      </c>
      <c r="G157" s="20">
        <v>5</v>
      </c>
      <c r="H157" s="21">
        <f aca="true" t="shared" si="24" ref="H157:H167">G157*C157</f>
        <v>604</v>
      </c>
      <c r="I157" s="46" t="s">
        <v>64</v>
      </c>
      <c r="L157" s="117"/>
      <c r="M157" s="117"/>
      <c r="N157" s="117"/>
    </row>
    <row r="158" spans="1:14" s="9" customFormat="1" ht="27.75" customHeight="1">
      <c r="A158" s="18">
        <v>2</v>
      </c>
      <c r="B158" s="19" t="s">
        <v>23</v>
      </c>
      <c r="C158" s="20">
        <v>120.8</v>
      </c>
      <c r="D158" s="20" t="s">
        <v>15</v>
      </c>
      <c r="E158" s="20">
        <v>13</v>
      </c>
      <c r="F158" s="21">
        <f>E158*C158</f>
        <v>1570.3999999999999</v>
      </c>
      <c r="G158" s="20">
        <v>12</v>
      </c>
      <c r="H158" s="21">
        <f t="shared" si="24"/>
        <v>1449.6</v>
      </c>
      <c r="I158" s="46" t="s">
        <v>24</v>
      </c>
      <c r="L158" s="118"/>
      <c r="M158" s="118"/>
      <c r="N158" s="118"/>
    </row>
    <row r="159" spans="1:256" s="9" customFormat="1" ht="64.5" customHeight="1">
      <c r="A159" s="18">
        <v>3</v>
      </c>
      <c r="B159" s="24" t="s">
        <v>43</v>
      </c>
      <c r="C159" s="141">
        <v>18</v>
      </c>
      <c r="D159" s="141" t="s">
        <v>15</v>
      </c>
      <c r="E159" s="146">
        <v>50</v>
      </c>
      <c r="F159" s="21">
        <f>C159*E159</f>
        <v>900</v>
      </c>
      <c r="G159" s="25">
        <v>55</v>
      </c>
      <c r="H159" s="21">
        <f t="shared" si="24"/>
        <v>990</v>
      </c>
      <c r="I159" s="151" t="s">
        <v>91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14" ht="29.25" customHeight="1">
      <c r="A160" s="18">
        <v>4</v>
      </c>
      <c r="B160" s="24" t="s">
        <v>58</v>
      </c>
      <c r="C160" s="130">
        <v>66</v>
      </c>
      <c r="D160" s="25" t="s">
        <v>37</v>
      </c>
      <c r="E160" s="149">
        <v>12</v>
      </c>
      <c r="F160" s="21">
        <f>E160*C160</f>
        <v>792</v>
      </c>
      <c r="G160" s="150">
        <v>8</v>
      </c>
      <c r="H160" s="21">
        <f t="shared" si="24"/>
        <v>528</v>
      </c>
      <c r="I160" s="23" t="s">
        <v>59</v>
      </c>
      <c r="L160" s="5"/>
      <c r="M160" s="5"/>
      <c r="N160" s="5"/>
    </row>
    <row r="161" spans="1:256" s="9" customFormat="1" ht="36" customHeight="1">
      <c r="A161" s="18">
        <v>5</v>
      </c>
      <c r="B161" s="24" t="s">
        <v>104</v>
      </c>
      <c r="C161" s="141">
        <v>7</v>
      </c>
      <c r="D161" s="25" t="s">
        <v>37</v>
      </c>
      <c r="E161" s="146">
        <v>60</v>
      </c>
      <c r="F161" s="21">
        <f aca="true" t="shared" si="25" ref="F161:F166">C161*E161</f>
        <v>420</v>
      </c>
      <c r="G161" s="25">
        <v>30</v>
      </c>
      <c r="H161" s="21">
        <f t="shared" si="24"/>
        <v>210</v>
      </c>
      <c r="I161" s="151" t="s">
        <v>49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s="9" customFormat="1" ht="42.75" customHeight="1">
      <c r="A162" s="18">
        <v>6</v>
      </c>
      <c r="B162" s="24" t="s">
        <v>87</v>
      </c>
      <c r="C162" s="141">
        <v>15</v>
      </c>
      <c r="D162" s="25" t="s">
        <v>37</v>
      </c>
      <c r="E162" s="146">
        <v>55</v>
      </c>
      <c r="F162" s="21">
        <f>E162*C162</f>
        <v>825</v>
      </c>
      <c r="G162" s="25">
        <v>42</v>
      </c>
      <c r="H162" s="21">
        <f t="shared" si="24"/>
        <v>630</v>
      </c>
      <c r="I162" s="151" t="s">
        <v>88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9" customFormat="1" ht="36" customHeight="1">
      <c r="A163" s="18">
        <v>7</v>
      </c>
      <c r="B163" s="24" t="s">
        <v>105</v>
      </c>
      <c r="C163" s="141">
        <v>6</v>
      </c>
      <c r="D163" s="141" t="s">
        <v>15</v>
      </c>
      <c r="E163" s="146">
        <v>55</v>
      </c>
      <c r="F163" s="21">
        <f t="shared" si="25"/>
        <v>330</v>
      </c>
      <c r="G163" s="25">
        <v>45</v>
      </c>
      <c r="H163" s="21">
        <f t="shared" si="24"/>
        <v>270</v>
      </c>
      <c r="I163" s="151" t="s">
        <v>49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9" customFormat="1" ht="36" customHeight="1">
      <c r="A164" s="18">
        <v>8</v>
      </c>
      <c r="B164" s="24" t="s">
        <v>81</v>
      </c>
      <c r="C164" s="141">
        <v>1</v>
      </c>
      <c r="D164" s="141" t="s">
        <v>48</v>
      </c>
      <c r="E164" s="146">
        <v>50</v>
      </c>
      <c r="F164" s="21">
        <f>E164*C164</f>
        <v>50</v>
      </c>
      <c r="G164" s="25">
        <v>180</v>
      </c>
      <c r="H164" s="21">
        <f t="shared" si="24"/>
        <v>180</v>
      </c>
      <c r="I164" s="151" t="s">
        <v>106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14" ht="22.5" customHeight="1">
      <c r="A165" s="18">
        <v>9</v>
      </c>
      <c r="B165" s="24" t="s">
        <v>36</v>
      </c>
      <c r="C165" s="141">
        <v>2.75</v>
      </c>
      <c r="D165" s="20" t="s">
        <v>37</v>
      </c>
      <c r="E165" s="146">
        <v>15</v>
      </c>
      <c r="F165" s="25">
        <f t="shared" si="25"/>
        <v>41.25</v>
      </c>
      <c r="G165" s="25">
        <v>50</v>
      </c>
      <c r="H165" s="153">
        <f t="shared" si="24"/>
        <v>137.5</v>
      </c>
      <c r="I165" s="156" t="s">
        <v>38</v>
      </c>
      <c r="L165" s="5"/>
      <c r="M165" s="5"/>
      <c r="N165" s="5"/>
    </row>
    <row r="166" spans="1:30" s="8" customFormat="1" ht="39" customHeight="1">
      <c r="A166" s="18">
        <v>10</v>
      </c>
      <c r="B166" s="19" t="s">
        <v>29</v>
      </c>
      <c r="C166" s="20">
        <v>36</v>
      </c>
      <c r="D166" s="20" t="s">
        <v>15</v>
      </c>
      <c r="E166" s="20">
        <v>15</v>
      </c>
      <c r="F166" s="21">
        <f t="shared" si="25"/>
        <v>540</v>
      </c>
      <c r="G166" s="20">
        <v>15</v>
      </c>
      <c r="H166" s="21">
        <f t="shared" si="24"/>
        <v>540</v>
      </c>
      <c r="I166" s="46" t="s">
        <v>30</v>
      </c>
      <c r="J166" s="152"/>
      <c r="K166" s="152"/>
      <c r="L166" s="152"/>
      <c r="M166" s="152"/>
      <c r="N166" s="152"/>
      <c r="O166" s="152"/>
      <c r="P166" s="95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</row>
    <row r="167" spans="1:14" ht="25.5" customHeight="1">
      <c r="A167" s="18">
        <v>11</v>
      </c>
      <c r="B167" s="137" t="s">
        <v>56</v>
      </c>
      <c r="C167" s="130">
        <v>8</v>
      </c>
      <c r="D167" s="20" t="s">
        <v>15</v>
      </c>
      <c r="E167" s="143">
        <v>30</v>
      </c>
      <c r="F167" s="21">
        <f aca="true" t="shared" si="26" ref="F167:F172">E167*C167</f>
        <v>240</v>
      </c>
      <c r="G167" s="130">
        <v>18</v>
      </c>
      <c r="H167" s="21">
        <f t="shared" si="24"/>
        <v>144</v>
      </c>
      <c r="I167" s="145" t="s">
        <v>57</v>
      </c>
      <c r="J167" s="144"/>
      <c r="L167" s="5"/>
      <c r="M167" s="5"/>
      <c r="N167" s="5"/>
    </row>
    <row r="168" spans="1:14" ht="25.5" customHeight="1">
      <c r="A168" s="31"/>
      <c r="B168" s="185"/>
      <c r="C168" s="160"/>
      <c r="D168" s="168"/>
      <c r="E168" s="186"/>
      <c r="F168" s="160">
        <f>SUM(F157:F167)</f>
        <v>6312.65</v>
      </c>
      <c r="G168" s="160"/>
      <c r="H168" s="187">
        <f>SUM(H157:H167)</f>
        <v>5683.1</v>
      </c>
      <c r="I168" s="188"/>
      <c r="J168" s="144"/>
      <c r="L168" s="5"/>
      <c r="M168" s="5"/>
      <c r="N168" s="5"/>
    </row>
    <row r="169" spans="1:9" ht="18" customHeight="1">
      <c r="A169" s="219" t="s">
        <v>107</v>
      </c>
      <c r="B169" s="220"/>
      <c r="C169" s="16"/>
      <c r="D169" s="16"/>
      <c r="E169" s="14"/>
      <c r="F169" s="14"/>
      <c r="G169" s="16"/>
      <c r="H169" s="14"/>
      <c r="I169" s="17"/>
    </row>
    <row r="170" spans="1:14" s="9" customFormat="1" ht="20.25" customHeight="1">
      <c r="A170" s="18">
        <v>1</v>
      </c>
      <c r="B170" s="19" t="s">
        <v>21</v>
      </c>
      <c r="C170" s="20">
        <v>72.2</v>
      </c>
      <c r="D170" s="20" t="s">
        <v>15</v>
      </c>
      <c r="E170" s="20">
        <v>5</v>
      </c>
      <c r="F170" s="21">
        <f aca="true" t="shared" si="27" ref="F170:F176">C170*E170</f>
        <v>361</v>
      </c>
      <c r="G170" s="20">
        <v>5</v>
      </c>
      <c r="H170" s="21">
        <f aca="true" t="shared" si="28" ref="H170:H176">G170*C170</f>
        <v>361</v>
      </c>
      <c r="I170" s="46" t="s">
        <v>64</v>
      </c>
      <c r="L170" s="117"/>
      <c r="M170" s="117"/>
      <c r="N170" s="117"/>
    </row>
    <row r="171" spans="1:14" s="9" customFormat="1" ht="27.75" customHeight="1">
      <c r="A171" s="18">
        <v>2</v>
      </c>
      <c r="B171" s="19" t="s">
        <v>23</v>
      </c>
      <c r="C171" s="20">
        <v>19</v>
      </c>
      <c r="D171" s="20" t="s">
        <v>15</v>
      </c>
      <c r="E171" s="20">
        <v>13</v>
      </c>
      <c r="F171" s="21">
        <f t="shared" si="26"/>
        <v>247</v>
      </c>
      <c r="G171" s="20">
        <v>12</v>
      </c>
      <c r="H171" s="21">
        <f t="shared" si="28"/>
        <v>228</v>
      </c>
      <c r="I171" s="46" t="s">
        <v>24</v>
      </c>
      <c r="L171" s="118"/>
      <c r="M171" s="118"/>
      <c r="N171" s="118"/>
    </row>
    <row r="172" spans="1:30" s="140" customFormat="1" ht="52.5" customHeight="1">
      <c r="A172" s="18">
        <v>3</v>
      </c>
      <c r="B172" s="19" t="s">
        <v>25</v>
      </c>
      <c r="C172" s="141">
        <v>38</v>
      </c>
      <c r="D172" s="20" t="s">
        <v>15</v>
      </c>
      <c r="E172" s="20">
        <v>10</v>
      </c>
      <c r="F172" s="21">
        <f t="shared" si="26"/>
        <v>380</v>
      </c>
      <c r="G172" s="20">
        <v>25</v>
      </c>
      <c r="H172" s="155">
        <f t="shared" si="28"/>
        <v>950</v>
      </c>
      <c r="I172" s="23" t="s">
        <v>26</v>
      </c>
      <c r="J172" s="8"/>
      <c r="K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256" s="9" customFormat="1" ht="64.5" customHeight="1">
      <c r="A173" s="18">
        <v>4</v>
      </c>
      <c r="B173" s="24" t="s">
        <v>43</v>
      </c>
      <c r="C173" s="141">
        <v>18</v>
      </c>
      <c r="D173" s="141" t="s">
        <v>15</v>
      </c>
      <c r="E173" s="146">
        <v>45</v>
      </c>
      <c r="F173" s="147">
        <f t="shared" si="27"/>
        <v>810</v>
      </c>
      <c r="G173" s="25">
        <v>50</v>
      </c>
      <c r="H173" s="142">
        <f t="shared" si="28"/>
        <v>900</v>
      </c>
      <c r="I173" s="151" t="s">
        <v>91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14" ht="22.5" customHeight="1">
      <c r="A174" s="18">
        <v>5</v>
      </c>
      <c r="B174" s="24" t="s">
        <v>36</v>
      </c>
      <c r="C174" s="141">
        <v>1.1</v>
      </c>
      <c r="D174" s="20" t="s">
        <v>37</v>
      </c>
      <c r="E174" s="146">
        <v>15</v>
      </c>
      <c r="F174" s="25">
        <f t="shared" si="27"/>
        <v>16.5</v>
      </c>
      <c r="G174" s="25">
        <v>50</v>
      </c>
      <c r="H174" s="153">
        <f t="shared" si="28"/>
        <v>55.00000000000001</v>
      </c>
      <c r="I174" s="156" t="s">
        <v>38</v>
      </c>
      <c r="L174" s="5"/>
      <c r="M174" s="5"/>
      <c r="N174" s="5"/>
    </row>
    <row r="175" spans="1:14" ht="25.5" customHeight="1">
      <c r="A175" s="18">
        <v>6</v>
      </c>
      <c r="B175" s="137" t="s">
        <v>56</v>
      </c>
      <c r="C175" s="130">
        <v>2</v>
      </c>
      <c r="D175" s="20" t="s">
        <v>15</v>
      </c>
      <c r="E175" s="143">
        <v>30</v>
      </c>
      <c r="F175" s="130">
        <f t="shared" si="27"/>
        <v>60</v>
      </c>
      <c r="G175" s="130">
        <v>18</v>
      </c>
      <c r="H175" s="139">
        <f t="shared" si="28"/>
        <v>36</v>
      </c>
      <c r="I175" s="145" t="s">
        <v>57</v>
      </c>
      <c r="J175" s="144"/>
      <c r="L175" s="5"/>
      <c r="M175" s="5"/>
      <c r="N175" s="5"/>
    </row>
    <row r="176" spans="1:14" ht="29.25" customHeight="1">
      <c r="A176" s="18">
        <v>7</v>
      </c>
      <c r="B176" s="24" t="s">
        <v>58</v>
      </c>
      <c r="C176" s="130">
        <v>32</v>
      </c>
      <c r="D176" s="25" t="s">
        <v>37</v>
      </c>
      <c r="E176" s="149">
        <v>12</v>
      </c>
      <c r="F176" s="25">
        <f t="shared" si="27"/>
        <v>384</v>
      </c>
      <c r="G176" s="150">
        <v>8</v>
      </c>
      <c r="H176" s="147">
        <f t="shared" si="28"/>
        <v>256</v>
      </c>
      <c r="I176" s="23" t="s">
        <v>59</v>
      </c>
      <c r="L176" s="5"/>
      <c r="M176" s="5"/>
      <c r="N176" s="5"/>
    </row>
    <row r="177" spans="1:14" ht="29.25" customHeight="1">
      <c r="A177" s="31"/>
      <c r="B177" s="159"/>
      <c r="C177" s="160"/>
      <c r="D177" s="161"/>
      <c r="E177" s="162"/>
      <c r="F177" s="161">
        <f>SUM(F170:F176)</f>
        <v>2258.5</v>
      </c>
      <c r="G177" s="163"/>
      <c r="H177" s="164">
        <f>SUM(H170:H176)</f>
        <v>2786</v>
      </c>
      <c r="I177" s="165"/>
      <c r="L177" s="5"/>
      <c r="M177" s="5"/>
      <c r="N177" s="5"/>
    </row>
    <row r="178" spans="1:9" ht="18" customHeight="1">
      <c r="A178" s="219" t="s">
        <v>108</v>
      </c>
      <c r="B178" s="220"/>
      <c r="C178" s="16"/>
      <c r="D178" s="16"/>
      <c r="E178" s="14"/>
      <c r="F178" s="14"/>
      <c r="G178" s="16"/>
      <c r="H178" s="14"/>
      <c r="I178" s="17"/>
    </row>
    <row r="179" spans="1:14" s="9" customFormat="1" ht="20.25" customHeight="1">
      <c r="A179" s="18">
        <v>1</v>
      </c>
      <c r="B179" s="19" t="s">
        <v>21</v>
      </c>
      <c r="C179" s="20">
        <v>60.8</v>
      </c>
      <c r="D179" s="20" t="s">
        <v>15</v>
      </c>
      <c r="E179" s="20">
        <v>5</v>
      </c>
      <c r="F179" s="21">
        <f aca="true" t="shared" si="29" ref="F179:F185">C179*E179</f>
        <v>304</v>
      </c>
      <c r="G179" s="20">
        <v>5</v>
      </c>
      <c r="H179" s="21">
        <f aca="true" t="shared" si="30" ref="H179:H185">G179*C179</f>
        <v>304</v>
      </c>
      <c r="I179" s="46" t="s">
        <v>64</v>
      </c>
      <c r="L179" s="117"/>
      <c r="M179" s="117"/>
      <c r="N179" s="117"/>
    </row>
    <row r="180" spans="1:14" s="9" customFormat="1" ht="27.75" customHeight="1">
      <c r="A180" s="18">
        <v>2</v>
      </c>
      <c r="B180" s="19" t="s">
        <v>23</v>
      </c>
      <c r="C180" s="20">
        <v>60.8</v>
      </c>
      <c r="D180" s="20" t="s">
        <v>15</v>
      </c>
      <c r="E180" s="20">
        <v>13</v>
      </c>
      <c r="F180" s="21">
        <f>E180*C180</f>
        <v>790.4</v>
      </c>
      <c r="G180" s="20">
        <v>12</v>
      </c>
      <c r="H180" s="21">
        <f t="shared" si="30"/>
        <v>729.5999999999999</v>
      </c>
      <c r="I180" s="46" t="s">
        <v>24</v>
      </c>
      <c r="L180" s="118"/>
      <c r="M180" s="118"/>
      <c r="N180" s="118"/>
    </row>
    <row r="181" spans="1:30" s="8" customFormat="1" ht="39.75" customHeight="1">
      <c r="A181" s="18">
        <v>3</v>
      </c>
      <c r="B181" s="19" t="s">
        <v>29</v>
      </c>
      <c r="C181" s="20">
        <v>32</v>
      </c>
      <c r="D181" s="20" t="s">
        <v>15</v>
      </c>
      <c r="E181" s="20">
        <v>15</v>
      </c>
      <c r="F181" s="21">
        <f t="shared" si="29"/>
        <v>480</v>
      </c>
      <c r="G181" s="20">
        <v>15</v>
      </c>
      <c r="H181" s="142">
        <f>C181*G181</f>
        <v>480</v>
      </c>
      <c r="I181" s="46" t="s">
        <v>30</v>
      </c>
      <c r="J181" s="152"/>
      <c r="K181" s="152"/>
      <c r="L181" s="152"/>
      <c r="M181" s="152"/>
      <c r="N181" s="152"/>
      <c r="O181" s="152"/>
      <c r="P181" s="95"/>
      <c r="Q181" s="158"/>
      <c r="R181" s="158"/>
      <c r="S181" s="158"/>
      <c r="T181" s="158"/>
      <c r="U181" s="158"/>
      <c r="V181" s="158"/>
      <c r="W181" s="158"/>
      <c r="X181" s="158"/>
      <c r="Y181" s="158"/>
      <c r="Z181" s="158"/>
      <c r="AA181" s="158"/>
      <c r="AB181" s="158"/>
      <c r="AC181" s="158"/>
      <c r="AD181" s="158"/>
    </row>
    <row r="182" spans="1:14" ht="22.5" customHeight="1">
      <c r="A182" s="18">
        <v>4</v>
      </c>
      <c r="B182" s="24" t="s">
        <v>36</v>
      </c>
      <c r="C182" s="141">
        <v>1.6</v>
      </c>
      <c r="D182" s="20" t="s">
        <v>37</v>
      </c>
      <c r="E182" s="146">
        <v>15</v>
      </c>
      <c r="F182" s="25">
        <f t="shared" si="29"/>
        <v>24</v>
      </c>
      <c r="G182" s="25">
        <v>50</v>
      </c>
      <c r="H182" s="153">
        <f t="shared" si="30"/>
        <v>80</v>
      </c>
      <c r="I182" s="156" t="s">
        <v>38</v>
      </c>
      <c r="L182" s="5"/>
      <c r="M182" s="5"/>
      <c r="N182" s="5"/>
    </row>
    <row r="183" spans="1:256" s="9" customFormat="1" ht="64.5" customHeight="1">
      <c r="A183" s="18">
        <v>5</v>
      </c>
      <c r="B183" s="24" t="s">
        <v>43</v>
      </c>
      <c r="C183" s="141">
        <v>16</v>
      </c>
      <c r="D183" s="141" t="s">
        <v>15</v>
      </c>
      <c r="E183" s="146">
        <v>50</v>
      </c>
      <c r="F183" s="147">
        <f t="shared" si="29"/>
        <v>800</v>
      </c>
      <c r="G183" s="25">
        <v>55</v>
      </c>
      <c r="H183" s="142">
        <f t="shared" si="30"/>
        <v>880</v>
      </c>
      <c r="I183" s="151" t="s">
        <v>91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14" ht="29.25" customHeight="1">
      <c r="A184" s="18">
        <v>6</v>
      </c>
      <c r="B184" s="24" t="s">
        <v>58</v>
      </c>
      <c r="C184" s="130">
        <v>32</v>
      </c>
      <c r="D184" s="25" t="s">
        <v>37</v>
      </c>
      <c r="E184" s="149">
        <v>12</v>
      </c>
      <c r="F184" s="25">
        <f t="shared" si="29"/>
        <v>384</v>
      </c>
      <c r="G184" s="150">
        <v>8</v>
      </c>
      <c r="H184" s="147">
        <f t="shared" si="30"/>
        <v>256</v>
      </c>
      <c r="I184" s="23" t="s">
        <v>59</v>
      </c>
      <c r="L184" s="5"/>
      <c r="M184" s="5"/>
      <c r="N184" s="5"/>
    </row>
    <row r="185" spans="1:14" ht="25.5" customHeight="1">
      <c r="A185" s="18">
        <v>7</v>
      </c>
      <c r="B185" s="137" t="s">
        <v>56</v>
      </c>
      <c r="C185" s="130">
        <v>2</v>
      </c>
      <c r="D185" s="20" t="s">
        <v>15</v>
      </c>
      <c r="E185" s="143">
        <v>30</v>
      </c>
      <c r="F185" s="130">
        <f t="shared" si="29"/>
        <v>60</v>
      </c>
      <c r="G185" s="130">
        <v>18</v>
      </c>
      <c r="H185" s="139">
        <f t="shared" si="30"/>
        <v>36</v>
      </c>
      <c r="I185" s="145" t="s">
        <v>57</v>
      </c>
      <c r="J185" s="144"/>
      <c r="L185" s="5"/>
      <c r="M185" s="5"/>
      <c r="N185" s="5"/>
    </row>
    <row r="186" spans="1:14" ht="25.5" customHeight="1">
      <c r="A186" s="176"/>
      <c r="B186" s="177"/>
      <c r="C186" s="178"/>
      <c r="D186" s="193"/>
      <c r="E186" s="197"/>
      <c r="F186" s="178">
        <f>SUM(F179:F185)</f>
        <v>2842.4</v>
      </c>
      <c r="G186" s="178"/>
      <c r="H186" s="179">
        <f>SUM(H179:H185)</f>
        <v>2765.6</v>
      </c>
      <c r="I186" s="198"/>
      <c r="J186" s="144"/>
      <c r="L186" s="5"/>
      <c r="M186" s="5"/>
      <c r="N186" s="5"/>
    </row>
    <row r="187" spans="1:14" ht="18" customHeight="1">
      <c r="A187" s="217" t="s">
        <v>109</v>
      </c>
      <c r="B187" s="218"/>
      <c r="C187" s="71"/>
      <c r="D187" s="71"/>
      <c r="E187" s="70"/>
      <c r="F187" s="70"/>
      <c r="G187" s="71"/>
      <c r="H187" s="70"/>
      <c r="I187" s="72"/>
      <c r="L187" s="112"/>
      <c r="M187" s="112"/>
      <c r="N187" s="112"/>
    </row>
    <row r="188" spans="1:9" ht="39.75" customHeight="1">
      <c r="A188" s="18">
        <v>1</v>
      </c>
      <c r="B188" s="19" t="s">
        <v>25</v>
      </c>
      <c r="C188" s="18">
        <v>6</v>
      </c>
      <c r="D188" s="20" t="s">
        <v>15</v>
      </c>
      <c r="E188" s="20">
        <v>10</v>
      </c>
      <c r="F188" s="21">
        <f>E188*C188</f>
        <v>60</v>
      </c>
      <c r="G188" s="20">
        <v>25</v>
      </c>
      <c r="H188" s="21">
        <f>G188*C188</f>
        <v>150</v>
      </c>
      <c r="I188" s="22" t="s">
        <v>74</v>
      </c>
    </row>
    <row r="189" spans="1:14" s="9" customFormat="1" ht="39.75" customHeight="1">
      <c r="A189" s="18">
        <v>2</v>
      </c>
      <c r="B189" s="19" t="s">
        <v>75</v>
      </c>
      <c r="C189" s="18">
        <f>10*2.6</f>
        <v>26</v>
      </c>
      <c r="D189" s="20" t="s">
        <v>15</v>
      </c>
      <c r="E189" s="20">
        <v>10</v>
      </c>
      <c r="F189" s="21">
        <f>E189*C189</f>
        <v>260</v>
      </c>
      <c r="G189" s="20">
        <v>25</v>
      </c>
      <c r="H189" s="21">
        <f>G189*C189</f>
        <v>650</v>
      </c>
      <c r="I189" s="22" t="s">
        <v>74</v>
      </c>
      <c r="K189" s="5"/>
      <c r="L189" s="118"/>
      <c r="M189" s="118"/>
      <c r="N189" s="118"/>
    </row>
    <row r="190" spans="1:14" s="9" customFormat="1" ht="39.75" customHeight="1">
      <c r="A190" s="18">
        <v>3</v>
      </c>
      <c r="B190" s="19" t="s">
        <v>76</v>
      </c>
      <c r="C190" s="18"/>
      <c r="D190" s="20" t="s">
        <v>15</v>
      </c>
      <c r="E190" s="20">
        <v>10</v>
      </c>
      <c r="F190" s="21">
        <f>E190*C190</f>
        <v>0</v>
      </c>
      <c r="G190" s="20">
        <v>55</v>
      </c>
      <c r="H190" s="21">
        <f>G190*C190</f>
        <v>0</v>
      </c>
      <c r="I190" s="22" t="s">
        <v>74</v>
      </c>
      <c r="K190" s="5"/>
      <c r="L190" s="118"/>
      <c r="M190" s="118"/>
      <c r="N190" s="118"/>
    </row>
    <row r="191" spans="1:30" s="8" customFormat="1" ht="37.5" customHeight="1">
      <c r="A191" s="18">
        <v>4</v>
      </c>
      <c r="B191" s="19" t="s">
        <v>29</v>
      </c>
      <c r="C191" s="20">
        <v>6</v>
      </c>
      <c r="D191" s="20" t="s">
        <v>15</v>
      </c>
      <c r="E191" s="20">
        <v>15</v>
      </c>
      <c r="F191" s="21">
        <f>C191*E191</f>
        <v>90</v>
      </c>
      <c r="G191" s="20">
        <v>15</v>
      </c>
      <c r="H191" s="142">
        <f>C191*G191</f>
        <v>90</v>
      </c>
      <c r="I191" s="46" t="s">
        <v>30</v>
      </c>
      <c r="J191" s="152"/>
      <c r="K191" s="152"/>
      <c r="L191" s="152"/>
      <c r="M191" s="152"/>
      <c r="N191" s="152"/>
      <c r="O191" s="152"/>
      <c r="P191" s="95"/>
      <c r="Q191" s="158"/>
      <c r="R191" s="158"/>
      <c r="S191" s="158"/>
      <c r="T191" s="158"/>
      <c r="U191" s="158"/>
      <c r="V191" s="158"/>
      <c r="W191" s="158"/>
      <c r="X191" s="158"/>
      <c r="Y191" s="158"/>
      <c r="Z191" s="158"/>
      <c r="AA191" s="158"/>
      <c r="AB191" s="158"/>
      <c r="AC191" s="158"/>
      <c r="AD191" s="158"/>
    </row>
    <row r="192" spans="1:11" s="131" customFormat="1" ht="29.25" customHeight="1">
      <c r="A192" s="18">
        <v>5</v>
      </c>
      <c r="B192" s="136" t="s">
        <v>77</v>
      </c>
      <c r="C192" s="135">
        <v>1</v>
      </c>
      <c r="D192" s="135" t="s">
        <v>78</v>
      </c>
      <c r="E192" s="135">
        <v>85</v>
      </c>
      <c r="F192" s="134">
        <f aca="true" t="shared" si="31" ref="F192:F199">E192*C192</f>
        <v>85</v>
      </c>
      <c r="G192" s="135">
        <v>95</v>
      </c>
      <c r="H192" s="134">
        <f aca="true" t="shared" si="32" ref="H192:H199">G192*C192</f>
        <v>95</v>
      </c>
      <c r="I192" s="133" t="s">
        <v>85</v>
      </c>
      <c r="K192" s="132"/>
    </row>
    <row r="193" spans="1:15" s="9" customFormat="1" ht="27.75" customHeight="1">
      <c r="A193" s="18">
        <v>6</v>
      </c>
      <c r="B193" s="80" t="s">
        <v>31</v>
      </c>
      <c r="C193" s="141">
        <v>6</v>
      </c>
      <c r="D193" s="47" t="s">
        <v>15</v>
      </c>
      <c r="E193" s="47">
        <v>10</v>
      </c>
      <c r="F193" s="148">
        <f t="shared" si="31"/>
        <v>60</v>
      </c>
      <c r="G193" s="47">
        <v>1</v>
      </c>
      <c r="H193" s="154">
        <f t="shared" si="32"/>
        <v>6</v>
      </c>
      <c r="I193" s="50" t="s">
        <v>32</v>
      </c>
      <c r="J193" s="152"/>
      <c r="K193" s="152"/>
      <c r="L193" s="152"/>
      <c r="M193" s="152"/>
      <c r="N193" s="152"/>
      <c r="O193" s="152"/>
    </row>
    <row r="194" spans="1:11" s="131" customFormat="1" ht="39.75" customHeight="1">
      <c r="A194" s="18">
        <v>7</v>
      </c>
      <c r="B194" s="136" t="s">
        <v>33</v>
      </c>
      <c r="C194" s="135">
        <v>1</v>
      </c>
      <c r="D194" s="135" t="s">
        <v>34</v>
      </c>
      <c r="E194" s="135">
        <v>10</v>
      </c>
      <c r="F194" s="134">
        <f t="shared" si="31"/>
        <v>10</v>
      </c>
      <c r="G194" s="135">
        <v>15</v>
      </c>
      <c r="H194" s="134">
        <f t="shared" si="32"/>
        <v>15</v>
      </c>
      <c r="I194" s="133" t="s">
        <v>69</v>
      </c>
      <c r="K194" s="132"/>
    </row>
    <row r="195" spans="1:11" s="131" customFormat="1" ht="39.75" customHeight="1">
      <c r="A195" s="176"/>
      <c r="B195" s="181"/>
      <c r="C195" s="182"/>
      <c r="D195" s="182"/>
      <c r="E195" s="182"/>
      <c r="F195" s="183">
        <f>SUM(F188:F194)</f>
        <v>565</v>
      </c>
      <c r="G195" s="182"/>
      <c r="H195" s="183">
        <f>SUM(H188:H194)</f>
        <v>1006</v>
      </c>
      <c r="I195" s="184"/>
      <c r="K195" s="132"/>
    </row>
    <row r="196" spans="1:14" ht="18" customHeight="1">
      <c r="A196" s="217" t="s">
        <v>110</v>
      </c>
      <c r="B196" s="218"/>
      <c r="C196" s="71"/>
      <c r="D196" s="71"/>
      <c r="E196" s="70"/>
      <c r="F196" s="70"/>
      <c r="G196" s="71"/>
      <c r="H196" s="70"/>
      <c r="I196" s="72"/>
      <c r="L196" s="112"/>
      <c r="M196" s="112"/>
      <c r="N196" s="112"/>
    </row>
    <row r="197" spans="1:9" ht="39.75" customHeight="1">
      <c r="A197" s="18">
        <v>1</v>
      </c>
      <c r="B197" s="19" t="s">
        <v>25</v>
      </c>
      <c r="C197" s="18">
        <v>6</v>
      </c>
      <c r="D197" s="20" t="s">
        <v>15</v>
      </c>
      <c r="E197" s="20">
        <v>10</v>
      </c>
      <c r="F197" s="21">
        <f t="shared" si="31"/>
        <v>60</v>
      </c>
      <c r="G197" s="20">
        <v>25</v>
      </c>
      <c r="H197" s="21">
        <f t="shared" si="32"/>
        <v>150</v>
      </c>
      <c r="I197" s="22" t="s">
        <v>74</v>
      </c>
    </row>
    <row r="198" spans="1:14" s="9" customFormat="1" ht="39.75" customHeight="1">
      <c r="A198" s="18">
        <v>2</v>
      </c>
      <c r="B198" s="19" t="s">
        <v>75</v>
      </c>
      <c r="C198" s="18">
        <f>10*2.6</f>
        <v>26</v>
      </c>
      <c r="D198" s="20" t="s">
        <v>15</v>
      </c>
      <c r="E198" s="20">
        <v>10</v>
      </c>
      <c r="F198" s="21">
        <f t="shared" si="31"/>
        <v>260</v>
      </c>
      <c r="G198" s="20">
        <v>25</v>
      </c>
      <c r="H198" s="21">
        <f t="shared" si="32"/>
        <v>650</v>
      </c>
      <c r="I198" s="22" t="s">
        <v>74</v>
      </c>
      <c r="K198" s="5"/>
      <c r="L198" s="118"/>
      <c r="M198" s="118"/>
      <c r="N198" s="118"/>
    </row>
    <row r="199" spans="1:14" s="9" customFormat="1" ht="39.75" customHeight="1">
      <c r="A199" s="18">
        <v>3</v>
      </c>
      <c r="B199" s="19" t="s">
        <v>76</v>
      </c>
      <c r="C199" s="18"/>
      <c r="D199" s="20" t="s">
        <v>15</v>
      </c>
      <c r="E199" s="20">
        <v>10</v>
      </c>
      <c r="F199" s="21">
        <f t="shared" si="31"/>
        <v>0</v>
      </c>
      <c r="G199" s="20">
        <v>55</v>
      </c>
      <c r="H199" s="21">
        <f t="shared" si="32"/>
        <v>0</v>
      </c>
      <c r="I199" s="22" t="s">
        <v>74</v>
      </c>
      <c r="K199" s="5"/>
      <c r="L199" s="118"/>
      <c r="M199" s="118"/>
      <c r="N199" s="118"/>
    </row>
    <row r="200" spans="1:30" s="8" customFormat="1" ht="40.5" customHeight="1">
      <c r="A200" s="18">
        <v>4</v>
      </c>
      <c r="B200" s="19" t="s">
        <v>29</v>
      </c>
      <c r="C200" s="20">
        <v>6</v>
      </c>
      <c r="D200" s="20" t="s">
        <v>15</v>
      </c>
      <c r="E200" s="20">
        <v>15</v>
      </c>
      <c r="F200" s="21">
        <f>C200*E200</f>
        <v>90</v>
      </c>
      <c r="G200" s="20">
        <v>15</v>
      </c>
      <c r="H200" s="142">
        <f>C200*G200</f>
        <v>90</v>
      </c>
      <c r="I200" s="46" t="s">
        <v>30</v>
      </c>
      <c r="J200" s="152"/>
      <c r="K200" s="152"/>
      <c r="L200" s="152"/>
      <c r="M200" s="152"/>
      <c r="N200" s="152"/>
      <c r="O200" s="152"/>
      <c r="P200" s="95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</row>
    <row r="201" spans="1:11" s="131" customFormat="1" ht="21" customHeight="1">
      <c r="A201" s="18">
        <v>5</v>
      </c>
      <c r="B201" s="136" t="s">
        <v>77</v>
      </c>
      <c r="C201" s="135">
        <v>1</v>
      </c>
      <c r="D201" s="135" t="s">
        <v>78</v>
      </c>
      <c r="E201" s="135">
        <v>85</v>
      </c>
      <c r="F201" s="134">
        <f>E201*C201</f>
        <v>85</v>
      </c>
      <c r="G201" s="135">
        <v>95</v>
      </c>
      <c r="H201" s="134">
        <f>G201*C201</f>
        <v>95</v>
      </c>
      <c r="I201" s="133" t="s">
        <v>85</v>
      </c>
      <c r="K201" s="132"/>
    </row>
    <row r="202" spans="1:15" s="9" customFormat="1" ht="27.75" customHeight="1">
      <c r="A202" s="18">
        <v>6</v>
      </c>
      <c r="B202" s="80" t="s">
        <v>31</v>
      </c>
      <c r="C202" s="141">
        <v>6</v>
      </c>
      <c r="D202" s="47" t="s">
        <v>15</v>
      </c>
      <c r="E202" s="47">
        <v>10</v>
      </c>
      <c r="F202" s="148">
        <f>E202*C202</f>
        <v>60</v>
      </c>
      <c r="G202" s="47">
        <v>1</v>
      </c>
      <c r="H202" s="154">
        <f>G202*C202</f>
        <v>6</v>
      </c>
      <c r="I202" s="50" t="s">
        <v>32</v>
      </c>
      <c r="J202" s="152"/>
      <c r="K202" s="152"/>
      <c r="L202" s="152"/>
      <c r="M202" s="152"/>
      <c r="N202" s="152"/>
      <c r="O202" s="152"/>
    </row>
    <row r="203" spans="1:11" s="131" customFormat="1" ht="33" customHeight="1">
      <c r="A203" s="18">
        <v>7</v>
      </c>
      <c r="B203" s="136" t="s">
        <v>33</v>
      </c>
      <c r="C203" s="135">
        <v>1</v>
      </c>
      <c r="D203" s="135" t="s">
        <v>34</v>
      </c>
      <c r="E203" s="135">
        <v>10</v>
      </c>
      <c r="F203" s="134">
        <f>E203*C203</f>
        <v>10</v>
      </c>
      <c r="G203" s="135">
        <v>15</v>
      </c>
      <c r="H203" s="134">
        <f>G203*C203</f>
        <v>15</v>
      </c>
      <c r="I203" s="133" t="s">
        <v>69</v>
      </c>
      <c r="K203" s="132"/>
    </row>
    <row r="204" spans="1:11" s="131" customFormat="1" ht="39.75" customHeight="1">
      <c r="A204" s="176"/>
      <c r="B204" s="181"/>
      <c r="C204" s="182"/>
      <c r="D204" s="182"/>
      <c r="E204" s="182"/>
      <c r="F204" s="183">
        <f>SUM(F197:F203)</f>
        <v>565</v>
      </c>
      <c r="G204" s="182"/>
      <c r="H204" s="183">
        <f>SUM(H197:H203)</f>
        <v>1006</v>
      </c>
      <c r="I204" s="184"/>
      <c r="K204" s="132"/>
    </row>
    <row r="205" spans="1:14" s="54" customFormat="1" ht="22.5" customHeight="1">
      <c r="A205" s="215" t="s">
        <v>111</v>
      </c>
      <c r="B205" s="216"/>
      <c r="C205" s="107"/>
      <c r="D205" s="107"/>
      <c r="E205" s="106"/>
      <c r="F205" s="106"/>
      <c r="G205" s="107"/>
      <c r="H205" s="106"/>
      <c r="I205" s="108"/>
      <c r="L205" s="112"/>
      <c r="M205" s="112"/>
      <c r="N205" s="112"/>
    </row>
    <row r="206" spans="1:14" s="9" customFormat="1" ht="20.25" customHeight="1">
      <c r="A206" s="18">
        <v>1</v>
      </c>
      <c r="B206" s="19" t="s">
        <v>21</v>
      </c>
      <c r="C206" s="20">
        <v>130.2</v>
      </c>
      <c r="D206" s="20" t="s">
        <v>15</v>
      </c>
      <c r="E206" s="20">
        <v>5</v>
      </c>
      <c r="F206" s="21">
        <f>C206*E206</f>
        <v>651</v>
      </c>
      <c r="G206" s="20">
        <v>5</v>
      </c>
      <c r="H206" s="21">
        <f aca="true" t="shared" si="33" ref="H206:H212">G206*C206</f>
        <v>651</v>
      </c>
      <c r="I206" s="46" t="s">
        <v>22</v>
      </c>
      <c r="L206" s="117"/>
      <c r="M206" s="117"/>
      <c r="N206" s="117"/>
    </row>
    <row r="207" spans="1:14" s="8" customFormat="1" ht="26.25" customHeight="1">
      <c r="A207" s="18">
        <v>2</v>
      </c>
      <c r="B207" s="19" t="s">
        <v>23</v>
      </c>
      <c r="C207" s="20">
        <v>130.2</v>
      </c>
      <c r="D207" s="20" t="s">
        <v>15</v>
      </c>
      <c r="E207" s="20">
        <v>13</v>
      </c>
      <c r="F207" s="21">
        <f aca="true" t="shared" si="34" ref="F207:F212">E207*C207</f>
        <v>1692.6</v>
      </c>
      <c r="G207" s="20">
        <v>12</v>
      </c>
      <c r="H207" s="21">
        <f t="shared" si="33"/>
        <v>1562.3999999999999</v>
      </c>
      <c r="I207" s="46" t="s">
        <v>24</v>
      </c>
      <c r="L207" s="116"/>
      <c r="M207" s="116"/>
      <c r="N207" s="116"/>
    </row>
    <row r="208" spans="1:256" s="9" customFormat="1" ht="51.75" customHeight="1">
      <c r="A208" s="18">
        <v>3</v>
      </c>
      <c r="B208" s="24" t="s">
        <v>43</v>
      </c>
      <c r="C208" s="141">
        <v>6</v>
      </c>
      <c r="D208" s="141" t="s">
        <v>15</v>
      </c>
      <c r="E208" s="146">
        <v>50</v>
      </c>
      <c r="F208" s="147">
        <f>C208*E208</f>
        <v>300</v>
      </c>
      <c r="G208" s="25">
        <v>55</v>
      </c>
      <c r="H208" s="142">
        <f t="shared" si="33"/>
        <v>330</v>
      </c>
      <c r="I208" s="151" t="s">
        <v>91</v>
      </c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30" s="140" customFormat="1" ht="52.5" customHeight="1">
      <c r="A209" s="157">
        <v>4</v>
      </c>
      <c r="B209" s="19" t="s">
        <v>60</v>
      </c>
      <c r="C209" s="141">
        <v>18</v>
      </c>
      <c r="D209" s="20" t="s">
        <v>15</v>
      </c>
      <c r="E209" s="20">
        <v>10</v>
      </c>
      <c r="F209" s="21">
        <f t="shared" si="34"/>
        <v>180</v>
      </c>
      <c r="G209" s="20">
        <v>65</v>
      </c>
      <c r="H209" s="155">
        <f t="shared" si="33"/>
        <v>1170</v>
      </c>
      <c r="I209" s="23" t="s">
        <v>28</v>
      </c>
      <c r="J209" s="8"/>
      <c r="K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14" ht="24" customHeight="1">
      <c r="A210" s="18">
        <v>5</v>
      </c>
      <c r="B210" s="24" t="s">
        <v>58</v>
      </c>
      <c r="C210" s="130">
        <v>20</v>
      </c>
      <c r="D210" s="25" t="s">
        <v>37</v>
      </c>
      <c r="E210" s="149">
        <v>12</v>
      </c>
      <c r="F210" s="25">
        <f>C210*E210</f>
        <v>240</v>
      </c>
      <c r="G210" s="150">
        <v>8</v>
      </c>
      <c r="H210" s="147">
        <f t="shared" si="33"/>
        <v>160</v>
      </c>
      <c r="I210" s="23" t="s">
        <v>59</v>
      </c>
      <c r="L210" s="5"/>
      <c r="M210" s="5"/>
      <c r="N210" s="5"/>
    </row>
    <row r="211" spans="1:9" s="104" customFormat="1" ht="39.75" customHeight="1">
      <c r="A211" s="18">
        <v>6</v>
      </c>
      <c r="B211" s="19" t="s">
        <v>112</v>
      </c>
      <c r="C211" s="20">
        <v>60</v>
      </c>
      <c r="D211" s="20" t="s">
        <v>113</v>
      </c>
      <c r="E211" s="20">
        <v>10</v>
      </c>
      <c r="F211" s="21">
        <f t="shared" si="34"/>
        <v>600</v>
      </c>
      <c r="G211" s="20">
        <v>40</v>
      </c>
      <c r="H211" s="21">
        <f t="shared" si="33"/>
        <v>2400</v>
      </c>
      <c r="I211" s="22" t="s">
        <v>114</v>
      </c>
    </row>
    <row r="212" spans="1:30" s="140" customFormat="1" ht="30.75" customHeight="1">
      <c r="A212" s="18">
        <v>7</v>
      </c>
      <c r="B212" s="19" t="s">
        <v>115</v>
      </c>
      <c r="C212" s="141">
        <v>1</v>
      </c>
      <c r="D212" s="20" t="s">
        <v>48</v>
      </c>
      <c r="E212" s="20">
        <v>180</v>
      </c>
      <c r="F212" s="21">
        <f t="shared" si="34"/>
        <v>180</v>
      </c>
      <c r="G212" s="20">
        <v>680</v>
      </c>
      <c r="H212" s="153">
        <f t="shared" si="33"/>
        <v>680</v>
      </c>
      <c r="I212" s="23" t="s">
        <v>62</v>
      </c>
      <c r="J212" s="1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s="140" customFormat="1" ht="46.5" customHeight="1">
      <c r="A213" s="18"/>
      <c r="B213" s="19"/>
      <c r="C213" s="199"/>
      <c r="D213" s="168"/>
      <c r="E213" s="200"/>
      <c r="F213" s="21">
        <f>SUM(F206:F212)</f>
        <v>3843.6</v>
      </c>
      <c r="G213" s="20"/>
      <c r="H213" s="153">
        <f>SUM(H206:H212)</f>
        <v>6953.4</v>
      </c>
      <c r="I213" s="23"/>
      <c r="J213" s="1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14" s="54" customFormat="1" ht="22.5" customHeight="1">
      <c r="A214" s="215" t="s">
        <v>116</v>
      </c>
      <c r="B214" s="216"/>
      <c r="C214" s="107"/>
      <c r="D214" s="107"/>
      <c r="E214" s="106"/>
      <c r="F214" s="106"/>
      <c r="G214" s="107"/>
      <c r="H214" s="106"/>
      <c r="I214" s="108"/>
      <c r="L214" s="112"/>
      <c r="M214" s="112"/>
      <c r="N214" s="112"/>
    </row>
    <row r="215" spans="1:14" s="9" customFormat="1" ht="25.5" customHeight="1">
      <c r="A215" s="18">
        <v>1</v>
      </c>
      <c r="B215" s="19" t="s">
        <v>117</v>
      </c>
      <c r="C215" s="20">
        <v>0</v>
      </c>
      <c r="D215" s="20" t="s">
        <v>118</v>
      </c>
      <c r="E215" s="20">
        <v>0</v>
      </c>
      <c r="F215" s="21">
        <f>C215*E215</f>
        <v>0</v>
      </c>
      <c r="G215" s="20">
        <v>30</v>
      </c>
      <c r="H215" s="21">
        <f>G215*C215</f>
        <v>0</v>
      </c>
      <c r="I215" s="46" t="s">
        <v>119</v>
      </c>
      <c r="L215" s="117"/>
      <c r="M215" s="117"/>
      <c r="N215" s="117"/>
    </row>
    <row r="216" spans="1:14" s="8" customFormat="1" ht="26.25" customHeight="1">
      <c r="A216" s="18">
        <v>2</v>
      </c>
      <c r="B216" s="19" t="s">
        <v>120</v>
      </c>
      <c r="C216" s="20">
        <v>1</v>
      </c>
      <c r="D216" s="20" t="s">
        <v>48</v>
      </c>
      <c r="E216" s="20">
        <v>0</v>
      </c>
      <c r="F216" s="21">
        <f>E216*C216</f>
        <v>0</v>
      </c>
      <c r="G216" s="20">
        <v>500</v>
      </c>
      <c r="H216" s="21">
        <f>G216*C216</f>
        <v>500</v>
      </c>
      <c r="I216" s="46"/>
      <c r="L216" s="116"/>
      <c r="M216" s="116"/>
      <c r="N216" s="116"/>
    </row>
    <row r="217" spans="1:256" s="9" customFormat="1" ht="64.5" customHeight="1">
      <c r="A217" s="18">
        <v>3</v>
      </c>
      <c r="B217" s="5" t="s">
        <v>121</v>
      </c>
      <c r="C217" s="141">
        <v>0</v>
      </c>
      <c r="D217" s="20" t="s">
        <v>48</v>
      </c>
      <c r="E217" s="146">
        <v>0</v>
      </c>
      <c r="F217" s="147">
        <f>C217*E217</f>
        <v>0</v>
      </c>
      <c r="G217" s="25">
        <v>0</v>
      </c>
      <c r="H217" s="142">
        <f>G217*C217</f>
        <v>0</v>
      </c>
      <c r="I217" s="151"/>
      <c r="J217" s="5"/>
      <c r="K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30" s="140" customFormat="1" ht="46.5" customHeight="1">
      <c r="A218" s="18">
        <v>4</v>
      </c>
      <c r="B218" s="19" t="s">
        <v>122</v>
      </c>
      <c r="C218" s="141">
        <v>0</v>
      </c>
      <c r="D218" s="20" t="s">
        <v>48</v>
      </c>
      <c r="E218" s="20">
        <v>0</v>
      </c>
      <c r="F218" s="21">
        <f>E218*C218</f>
        <v>0</v>
      </c>
      <c r="G218" s="20">
        <v>0</v>
      </c>
      <c r="H218" s="153">
        <f>G218*C218</f>
        <v>0</v>
      </c>
      <c r="I218" s="23" t="s">
        <v>123</v>
      </c>
      <c r="J218" s="1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s="140" customFormat="1" ht="46.5" customHeight="1">
      <c r="A219" s="18"/>
      <c r="B219" s="19"/>
      <c r="C219" s="199"/>
      <c r="D219" s="168"/>
      <c r="E219" s="200"/>
      <c r="F219" s="21">
        <f>SUM(F215:F218)</f>
        <v>0</v>
      </c>
      <c r="G219" s="20"/>
      <c r="H219" s="153">
        <f>SUM(H215:H218)</f>
        <v>500</v>
      </c>
      <c r="I219" s="23"/>
      <c r="J219" s="1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17" ht="18" customHeight="1">
      <c r="A220" s="62" t="s">
        <v>124</v>
      </c>
      <c r="B220" s="63" t="s">
        <v>125</v>
      </c>
      <c r="C220" s="64"/>
      <c r="D220" s="64"/>
      <c r="E220" s="64"/>
      <c r="F220" s="65"/>
      <c r="G220" s="65"/>
      <c r="H220" s="65"/>
      <c r="I220" s="66"/>
      <c r="J220" s="11"/>
      <c r="K220" s="54"/>
      <c r="L220" s="112"/>
      <c r="M220" s="112"/>
      <c r="N220" s="112"/>
      <c r="O220" s="54"/>
      <c r="P220" s="54"/>
      <c r="Q220" s="54"/>
    </row>
    <row r="221" spans="1:30" ht="109.5" customHeight="1">
      <c r="A221" s="31">
        <v>1</v>
      </c>
      <c r="B221" s="19" t="s">
        <v>126</v>
      </c>
      <c r="C221" s="221" t="s">
        <v>127</v>
      </c>
      <c r="D221" s="222"/>
      <c r="E221" s="222"/>
      <c r="F221" s="222"/>
      <c r="G221" s="222"/>
      <c r="H221" s="222"/>
      <c r="I221" s="23" t="s">
        <v>128</v>
      </c>
      <c r="J221" s="13"/>
      <c r="K221" s="13"/>
      <c r="L221" s="122"/>
      <c r="M221" s="115"/>
      <c r="N221" s="115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</row>
    <row r="222" spans="1:14" s="60" customFormat="1" ht="17.25" customHeight="1">
      <c r="A222" s="56"/>
      <c r="B222" s="61" t="s">
        <v>129</v>
      </c>
      <c r="C222" s="223" t="s">
        <v>130</v>
      </c>
      <c r="D222" s="224"/>
      <c r="E222" s="225"/>
      <c r="F222" s="58">
        <f>F219+F213+F204+F195+F186+F177+F168+F154+F146+F137+F128+F121+F112+F103+F93+F78+F67+F57+F45+F33</f>
        <v>76233.45000000001</v>
      </c>
      <c r="G222" s="56" t="s">
        <v>8</v>
      </c>
      <c r="H222" s="58">
        <f>H219+H213+H204+H195+H186+H177+H168+H154+H146+H137+H128+H121+H112+H103+H93+H78+H67+H57+H45+H33</f>
        <v>86391.1</v>
      </c>
      <c r="I222" s="57" t="s">
        <v>129</v>
      </c>
      <c r="J222" s="59"/>
      <c r="K222" s="59"/>
      <c r="L222" s="121"/>
      <c r="M222" s="114">
        <f>31300/370</f>
        <v>84.5945945945946</v>
      </c>
      <c r="N222" s="114"/>
    </row>
    <row r="223" spans="1:30" s="54" customFormat="1" ht="17.25" customHeight="1">
      <c r="A223" s="48" t="s">
        <v>131</v>
      </c>
      <c r="B223" s="51" t="s">
        <v>132</v>
      </c>
      <c r="C223" s="226" t="s">
        <v>133</v>
      </c>
      <c r="D223" s="227"/>
      <c r="E223" s="228"/>
      <c r="F223" s="229">
        <f>(H222+F222+40000)*0.08+1459</f>
        <v>17668.964</v>
      </c>
      <c r="G223" s="230"/>
      <c r="H223" s="231"/>
      <c r="I223" s="52" t="s">
        <v>134</v>
      </c>
      <c r="J223" s="53"/>
      <c r="K223" s="53"/>
      <c r="L223" s="113">
        <f>304*60*0.08</f>
        <v>1459.2</v>
      </c>
      <c r="M223" s="113"/>
      <c r="N223" s="11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</row>
    <row r="224" spans="1:256" s="54" customFormat="1" ht="15" customHeight="1">
      <c r="A224" s="48" t="s">
        <v>135</v>
      </c>
      <c r="B224" s="51" t="s">
        <v>136</v>
      </c>
      <c r="C224" s="226" t="s">
        <v>137</v>
      </c>
      <c r="D224" s="227"/>
      <c r="E224" s="228"/>
      <c r="F224" s="229">
        <f>(F222+H222+40000)*0.17</f>
        <v>34446.173500000004</v>
      </c>
      <c r="G224" s="230"/>
      <c r="H224" s="231"/>
      <c r="I224" s="55"/>
      <c r="L224" s="112"/>
      <c r="M224" s="112"/>
      <c r="N224" s="112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</row>
    <row r="225" spans="1:30" s="53" customFormat="1" ht="18" customHeight="1">
      <c r="A225" s="48"/>
      <c r="B225" s="75"/>
      <c r="C225" s="74"/>
      <c r="D225" s="74"/>
      <c r="E225" s="74"/>
      <c r="F225" s="73"/>
      <c r="G225" s="73"/>
      <c r="H225" s="73"/>
      <c r="I225" s="76"/>
      <c r="J225" s="54"/>
      <c r="K225" s="54"/>
      <c r="L225" s="112"/>
      <c r="M225" s="112"/>
      <c r="N225" s="112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</row>
    <row r="226" spans="1:30" s="10" customFormat="1" ht="18" customHeight="1">
      <c r="A226" s="32" t="s">
        <v>138</v>
      </c>
      <c r="B226" s="33" t="s">
        <v>139</v>
      </c>
      <c r="C226" s="34"/>
      <c r="D226" s="34"/>
      <c r="E226" s="34"/>
      <c r="F226" s="34"/>
      <c r="G226" s="34"/>
      <c r="H226" s="34"/>
      <c r="I226" s="35"/>
      <c r="J226" s="11"/>
      <c r="K226" s="11"/>
      <c r="L226" s="111"/>
      <c r="M226" s="109"/>
      <c r="N226" s="109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s="10" customFormat="1" ht="26.25" customHeight="1">
      <c r="A227" s="25">
        <v>1</v>
      </c>
      <c r="B227" s="24" t="s">
        <v>140</v>
      </c>
      <c r="C227" s="25">
        <v>1</v>
      </c>
      <c r="D227" s="25" t="s">
        <v>48</v>
      </c>
      <c r="E227" s="25">
        <v>0</v>
      </c>
      <c r="F227" s="20">
        <f>E227*C227</f>
        <v>0</v>
      </c>
      <c r="G227" s="25">
        <v>2600</v>
      </c>
      <c r="H227" s="20">
        <f>G227</f>
        <v>2600</v>
      </c>
      <c r="I227" s="50" t="s">
        <v>141</v>
      </c>
      <c r="J227" s="5"/>
      <c r="K227" s="5"/>
      <c r="L227" s="109"/>
      <c r="M227" s="109"/>
      <c r="N227" s="109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s="10" customFormat="1" ht="24.75" customHeight="1">
      <c r="A228" s="25">
        <v>2</v>
      </c>
      <c r="B228" s="24" t="s">
        <v>142</v>
      </c>
      <c r="C228" s="25">
        <v>1</v>
      </c>
      <c r="D228" s="25" t="s">
        <v>48</v>
      </c>
      <c r="E228" s="25">
        <v>0</v>
      </c>
      <c r="F228" s="20">
        <f>E228*C228</f>
        <v>0</v>
      </c>
      <c r="G228" s="25">
        <v>1500</v>
      </c>
      <c r="H228" s="20">
        <f>G228</f>
        <v>1500</v>
      </c>
      <c r="I228" s="30" t="s">
        <v>143</v>
      </c>
      <c r="J228" s="11"/>
      <c r="K228" s="11"/>
      <c r="L228" s="111"/>
      <c r="M228" s="111"/>
      <c r="N228" s="1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</row>
    <row r="229" spans="1:30" s="10" customFormat="1" ht="24.75" customHeight="1">
      <c r="A229" s="130">
        <v>3</v>
      </c>
      <c r="B229" s="24" t="s">
        <v>144</v>
      </c>
      <c r="C229" s="25">
        <v>1</v>
      </c>
      <c r="D229" s="25" t="s">
        <v>48</v>
      </c>
      <c r="E229" s="25">
        <v>0</v>
      </c>
      <c r="F229" s="20">
        <f>E229*C229</f>
        <v>0</v>
      </c>
      <c r="G229" s="25">
        <v>1200</v>
      </c>
      <c r="H229" s="20">
        <f>G229</f>
        <v>1200</v>
      </c>
      <c r="I229" s="30" t="s">
        <v>82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</row>
    <row r="230" spans="1:30" s="10" customFormat="1" ht="24.75" customHeight="1">
      <c r="A230" s="130">
        <v>4</v>
      </c>
      <c r="B230" s="24" t="s">
        <v>145</v>
      </c>
      <c r="C230" s="25">
        <v>430</v>
      </c>
      <c r="D230" s="20" t="s">
        <v>15</v>
      </c>
      <c r="E230" s="25">
        <v>0</v>
      </c>
      <c r="F230" s="20">
        <f>E230*C230</f>
        <v>0</v>
      </c>
      <c r="G230" s="25">
        <v>15</v>
      </c>
      <c r="H230" s="20">
        <f>C230*G230</f>
        <v>6450</v>
      </c>
      <c r="I230" s="30" t="s">
        <v>145</v>
      </c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</row>
    <row r="231" spans="1:30" s="10" customFormat="1" ht="24.75" customHeight="1">
      <c r="A231" s="130"/>
      <c r="B231" s="24"/>
      <c r="C231" s="157"/>
      <c r="D231" s="168"/>
      <c r="E231" s="201"/>
      <c r="F231" s="202"/>
      <c r="G231" s="161"/>
      <c r="H231" s="200">
        <f>SUM(H227:H230)</f>
        <v>11750</v>
      </c>
      <c r="I231" s="30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</row>
    <row r="232" spans="1:256" ht="20.25" customHeight="1">
      <c r="A232" s="67" t="s">
        <v>146</v>
      </c>
      <c r="B232" s="68" t="s">
        <v>147</v>
      </c>
      <c r="C232" s="232" t="s">
        <v>148</v>
      </c>
      <c r="D232" s="233"/>
      <c r="E232" s="234"/>
      <c r="F232" s="235">
        <f>F222+H222+F223+F224+H227+H228+H229+H230+40000</f>
        <v>266489.6875</v>
      </c>
      <c r="G232" s="236"/>
      <c r="H232" s="237"/>
      <c r="I232" s="69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/>
      <c r="IL232" s="12"/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</row>
    <row r="233" spans="1:256" s="11" customFormat="1" ht="14.25">
      <c r="A233" s="36" t="s">
        <v>149</v>
      </c>
      <c r="B233" s="37"/>
      <c r="C233" s="36"/>
      <c r="D233" s="36"/>
      <c r="E233" s="38"/>
      <c r="F233" s="38"/>
      <c r="G233" s="39"/>
      <c r="H233" s="38"/>
      <c r="I233" s="37" t="s">
        <v>150</v>
      </c>
      <c r="J233" s="5"/>
      <c r="K233" s="5"/>
      <c r="L233" s="109"/>
      <c r="M233" s="109"/>
      <c r="N233" s="109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</row>
    <row r="234" spans="1:256" s="12" customFormat="1" ht="18" customHeight="1">
      <c r="A234" s="40" t="s">
        <v>151</v>
      </c>
      <c r="B234" s="238" t="s">
        <v>152</v>
      </c>
      <c r="C234" s="238"/>
      <c r="D234" s="238"/>
      <c r="E234" s="238"/>
      <c r="F234" s="238"/>
      <c r="G234" s="238"/>
      <c r="H234" s="238"/>
      <c r="I234" s="238"/>
      <c r="J234" s="5"/>
      <c r="K234" s="5"/>
      <c r="L234" s="109"/>
      <c r="M234" s="109"/>
      <c r="N234" s="109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s="12" customFormat="1" ht="18" customHeight="1">
      <c r="A235" s="40" t="s">
        <v>151</v>
      </c>
      <c r="B235" s="239" t="s">
        <v>153</v>
      </c>
      <c r="C235" s="239"/>
      <c r="D235" s="239"/>
      <c r="E235" s="239"/>
      <c r="F235" s="239"/>
      <c r="G235" s="239"/>
      <c r="H235" s="239"/>
      <c r="I235" s="239"/>
      <c r="J235" s="2"/>
      <c r="K235" s="2"/>
      <c r="L235" s="109"/>
      <c r="M235" s="109"/>
      <c r="N235" s="109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s="12" customFormat="1" ht="18" customHeight="1">
      <c r="A236" s="40" t="s">
        <v>151</v>
      </c>
      <c r="B236" s="239" t="s">
        <v>154</v>
      </c>
      <c r="C236" s="239"/>
      <c r="D236" s="239"/>
      <c r="E236" s="239"/>
      <c r="F236" s="239"/>
      <c r="G236" s="239"/>
      <c r="H236" s="239"/>
      <c r="I236" s="239"/>
      <c r="J236" s="5"/>
      <c r="K236" s="5"/>
      <c r="L236" s="109"/>
      <c r="M236" s="109"/>
      <c r="N236" s="109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9" ht="14.25">
      <c r="A237" s="41" t="s">
        <v>151</v>
      </c>
      <c r="B237" s="240" t="s">
        <v>155</v>
      </c>
      <c r="C237" s="240"/>
      <c r="D237" s="240"/>
      <c r="E237" s="240"/>
      <c r="F237" s="240"/>
      <c r="G237" s="240"/>
      <c r="H237" s="240"/>
      <c r="I237" s="240"/>
    </row>
    <row r="238" spans="1:9" ht="16.5" customHeight="1">
      <c r="A238" s="41" t="s">
        <v>151</v>
      </c>
      <c r="B238" s="240" t="s">
        <v>156</v>
      </c>
      <c r="C238" s="240"/>
      <c r="D238" s="240"/>
      <c r="E238" s="240"/>
      <c r="F238" s="240"/>
      <c r="G238" s="240"/>
      <c r="H238" s="240"/>
      <c r="I238" s="240"/>
    </row>
    <row r="239" spans="1:9" ht="18.75" customHeight="1">
      <c r="A239" s="41" t="s">
        <v>151</v>
      </c>
      <c r="B239" s="240" t="s">
        <v>157</v>
      </c>
      <c r="C239" s="240"/>
      <c r="D239" s="240"/>
      <c r="E239" s="240"/>
      <c r="F239" s="240"/>
      <c r="G239" s="240"/>
      <c r="H239" s="240"/>
      <c r="I239" s="240"/>
    </row>
    <row r="240" spans="1:9" ht="18.75" customHeight="1">
      <c r="A240" s="41" t="s">
        <v>151</v>
      </c>
      <c r="B240" s="240" t="s">
        <v>158</v>
      </c>
      <c r="C240" s="240"/>
      <c r="D240" s="240"/>
      <c r="E240" s="240"/>
      <c r="F240" s="240"/>
      <c r="G240" s="240"/>
      <c r="H240" s="240"/>
      <c r="I240" s="240"/>
    </row>
    <row r="241" spans="1:9" ht="14.25">
      <c r="A241" s="41" t="s">
        <v>151</v>
      </c>
      <c r="B241" s="240" t="s">
        <v>159</v>
      </c>
      <c r="C241" s="240"/>
      <c r="D241" s="240"/>
      <c r="E241" s="240"/>
      <c r="F241" s="240"/>
      <c r="G241" s="240"/>
      <c r="H241" s="240"/>
      <c r="I241" s="240"/>
    </row>
    <row r="242" spans="1:9" ht="14.25">
      <c r="A242" s="41" t="s">
        <v>151</v>
      </c>
      <c r="B242" s="240" t="s">
        <v>160</v>
      </c>
      <c r="C242" s="240"/>
      <c r="D242" s="240"/>
      <c r="E242" s="240"/>
      <c r="F242" s="240"/>
      <c r="G242" s="240"/>
      <c r="H242" s="240"/>
      <c r="I242" s="240"/>
    </row>
    <row r="243" spans="1:9" ht="18.75" customHeight="1">
      <c r="A243" s="43"/>
      <c r="B243" s="241" t="s">
        <v>161</v>
      </c>
      <c r="C243" s="241"/>
      <c r="D243" s="43"/>
      <c r="E243" s="44"/>
      <c r="F243" s="44"/>
      <c r="G243" s="45"/>
      <c r="H243" s="44"/>
      <c r="I243" s="42" t="s">
        <v>162</v>
      </c>
    </row>
    <row r="244" spans="1:9" ht="18.75" customHeight="1">
      <c r="A244" s="43"/>
      <c r="B244" s="42"/>
      <c r="C244" s="43"/>
      <c r="D244" s="43"/>
      <c r="E244" s="44"/>
      <c r="F244" s="44"/>
      <c r="G244" s="45"/>
      <c r="H244" s="44"/>
      <c r="I244" s="42"/>
    </row>
    <row r="245" spans="2:9" ht="18.75" customHeight="1">
      <c r="B245" s="242" t="s">
        <v>207</v>
      </c>
      <c r="C245" s="242"/>
      <c r="D245" s="242"/>
      <c r="I245" s="2" t="s">
        <v>208</v>
      </c>
    </row>
    <row r="247" spans="1:256" s="104" customFormat="1" ht="14.25">
      <c r="A247" s="243" t="s">
        <v>163</v>
      </c>
      <c r="B247" s="244"/>
      <c r="C247" s="77"/>
      <c r="D247" s="77"/>
      <c r="E247" s="77"/>
      <c r="F247" s="77"/>
      <c r="G247" s="77"/>
      <c r="H247" s="77"/>
      <c r="I247" s="78" t="s">
        <v>164</v>
      </c>
      <c r="J247" s="103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  <c r="CH247" s="105"/>
      <c r="CI247" s="105"/>
      <c r="CJ247" s="105"/>
      <c r="CK247" s="105"/>
      <c r="CL247" s="105"/>
      <c r="CM247" s="105"/>
      <c r="CN247" s="105"/>
      <c r="CO247" s="105"/>
      <c r="CP247" s="105"/>
      <c r="CQ247" s="105"/>
      <c r="CR247" s="105"/>
      <c r="CS247" s="105"/>
      <c r="CT247" s="105"/>
      <c r="CU247" s="105"/>
      <c r="CV247" s="105"/>
      <c r="CW247" s="105"/>
      <c r="CX247" s="105"/>
      <c r="CY247" s="105"/>
      <c r="CZ247" s="105"/>
      <c r="DA247" s="105"/>
      <c r="DB247" s="105"/>
      <c r="DC247" s="105"/>
      <c r="DD247" s="105"/>
      <c r="DE247" s="105"/>
      <c r="DF247" s="105"/>
      <c r="DG247" s="105"/>
      <c r="DH247" s="105"/>
      <c r="DI247" s="105"/>
      <c r="DJ247" s="105"/>
      <c r="DK247" s="105"/>
      <c r="DL247" s="105"/>
      <c r="DM247" s="105"/>
      <c r="DN247" s="105"/>
      <c r="DO247" s="105"/>
      <c r="DP247" s="105"/>
      <c r="DQ247" s="105"/>
      <c r="DR247" s="105"/>
      <c r="DS247" s="105"/>
      <c r="DT247" s="105"/>
      <c r="DU247" s="105"/>
      <c r="DV247" s="105"/>
      <c r="DW247" s="105"/>
      <c r="DX247" s="105"/>
      <c r="DY247" s="105"/>
      <c r="DZ247" s="105"/>
      <c r="EA247" s="105"/>
      <c r="EB247" s="105"/>
      <c r="EC247" s="105"/>
      <c r="ED247" s="105"/>
      <c r="EE247" s="105"/>
      <c r="EF247" s="105"/>
      <c r="EG247" s="105"/>
      <c r="EH247" s="105"/>
      <c r="EI247" s="105"/>
      <c r="EJ247" s="105"/>
      <c r="EK247" s="105"/>
      <c r="EL247" s="105"/>
      <c r="EM247" s="105"/>
      <c r="EN247" s="105"/>
      <c r="EO247" s="105"/>
      <c r="EP247" s="105"/>
      <c r="EQ247" s="105"/>
      <c r="ER247" s="105"/>
      <c r="ES247" s="105"/>
      <c r="ET247" s="105"/>
      <c r="EU247" s="105"/>
      <c r="EV247" s="105"/>
      <c r="EW247" s="105"/>
      <c r="EX247" s="105"/>
      <c r="EY247" s="105"/>
      <c r="EZ247" s="105"/>
      <c r="FA247" s="105"/>
      <c r="FB247" s="105"/>
      <c r="FC247" s="105"/>
      <c r="FD247" s="105"/>
      <c r="FE247" s="105"/>
      <c r="FF247" s="105"/>
      <c r="FG247" s="105"/>
      <c r="FH247" s="105"/>
      <c r="FI247" s="105"/>
      <c r="FJ247" s="105"/>
      <c r="FK247" s="105"/>
      <c r="FL247" s="105"/>
      <c r="FM247" s="105"/>
      <c r="FN247" s="105"/>
      <c r="FO247" s="105"/>
      <c r="FP247" s="105"/>
      <c r="FQ247" s="105"/>
      <c r="FR247" s="105"/>
      <c r="FS247" s="105"/>
      <c r="FT247" s="105"/>
      <c r="FU247" s="105"/>
      <c r="FV247" s="105"/>
      <c r="FW247" s="105"/>
      <c r="FX247" s="105"/>
      <c r="FY247" s="105"/>
      <c r="FZ247" s="105"/>
      <c r="GA247" s="105"/>
      <c r="GB247" s="105"/>
      <c r="GC247" s="105"/>
      <c r="GD247" s="105"/>
      <c r="GE247" s="105"/>
      <c r="GF247" s="105"/>
      <c r="GG247" s="105"/>
      <c r="GH247" s="105"/>
      <c r="GI247" s="105"/>
      <c r="GJ247" s="105"/>
      <c r="GK247" s="105"/>
      <c r="GL247" s="105"/>
      <c r="GM247" s="105"/>
      <c r="GN247" s="105"/>
      <c r="GO247" s="105"/>
      <c r="GP247" s="105"/>
      <c r="GQ247" s="105"/>
      <c r="GR247" s="105"/>
      <c r="GS247" s="105"/>
      <c r="GT247" s="105"/>
      <c r="GU247" s="105"/>
      <c r="GV247" s="105"/>
      <c r="GW247" s="105"/>
      <c r="GX247" s="105"/>
      <c r="GY247" s="105"/>
      <c r="GZ247" s="105"/>
      <c r="HA247" s="105"/>
      <c r="HB247" s="105"/>
      <c r="HC247" s="105"/>
      <c r="HD247" s="105"/>
      <c r="HE247" s="105"/>
      <c r="HF247" s="105"/>
      <c r="HG247" s="105"/>
      <c r="HH247" s="105"/>
      <c r="HI247" s="105"/>
      <c r="HJ247" s="105"/>
      <c r="HK247" s="105"/>
      <c r="HL247" s="105"/>
      <c r="HM247" s="105"/>
      <c r="HN247" s="105"/>
      <c r="HO247" s="105"/>
      <c r="HP247" s="105"/>
      <c r="HQ247" s="105"/>
      <c r="HR247" s="105"/>
      <c r="HS247" s="105"/>
      <c r="HT247" s="105"/>
      <c r="HU247" s="105"/>
      <c r="HV247" s="105"/>
      <c r="HW247" s="105"/>
      <c r="HX247" s="105"/>
      <c r="HY247" s="105"/>
      <c r="HZ247" s="105"/>
      <c r="IA247" s="105"/>
      <c r="IB247" s="105"/>
      <c r="IC247" s="105"/>
      <c r="ID247" s="105"/>
      <c r="IE247" s="105"/>
      <c r="IF247" s="105"/>
      <c r="IG247" s="105"/>
      <c r="IH247" s="105"/>
      <c r="II247" s="105"/>
      <c r="IJ247" s="105"/>
      <c r="IK247" s="105"/>
      <c r="IL247" s="105"/>
      <c r="IM247" s="105"/>
      <c r="IN247" s="105"/>
      <c r="IO247" s="105"/>
      <c r="IP247" s="105"/>
      <c r="IQ247" s="105"/>
      <c r="IR247" s="105"/>
      <c r="IS247" s="105"/>
      <c r="IT247" s="105"/>
      <c r="IU247" s="105"/>
      <c r="IV247" s="105"/>
    </row>
    <row r="248" spans="1:9" ht="24.75" customHeight="1">
      <c r="A248" s="101">
        <v>1</v>
      </c>
      <c r="B248" s="85" t="s">
        <v>165</v>
      </c>
      <c r="C248" s="101">
        <v>210</v>
      </c>
      <c r="D248" s="49" t="s">
        <v>118</v>
      </c>
      <c r="E248" s="49">
        <v>20</v>
      </c>
      <c r="F248" s="49">
        <f aca="true" t="shared" si="35" ref="F248:F270">C248*E248</f>
        <v>4200</v>
      </c>
      <c r="G248" s="49"/>
      <c r="H248" s="49"/>
      <c r="I248" s="102" t="s">
        <v>166</v>
      </c>
    </row>
    <row r="249" spans="1:9" s="109" customFormat="1" ht="25.5" customHeight="1">
      <c r="A249" s="101">
        <v>2</v>
      </c>
      <c r="B249" s="129" t="s">
        <v>167</v>
      </c>
      <c r="C249" s="128">
        <v>84</v>
      </c>
      <c r="D249" s="128" t="s">
        <v>15</v>
      </c>
      <c r="E249" s="128">
        <v>140</v>
      </c>
      <c r="F249" s="49">
        <f t="shared" si="35"/>
        <v>11760</v>
      </c>
      <c r="G249" s="128"/>
      <c r="H249" s="128"/>
      <c r="I249" s="127" t="s">
        <v>168</v>
      </c>
    </row>
    <row r="250" spans="1:9" s="109" customFormat="1" ht="21.75" customHeight="1">
      <c r="A250" s="101">
        <v>3</v>
      </c>
      <c r="B250" s="129" t="s">
        <v>169</v>
      </c>
      <c r="C250" s="128">
        <v>56</v>
      </c>
      <c r="D250" s="128" t="s">
        <v>15</v>
      </c>
      <c r="E250" s="128">
        <v>260</v>
      </c>
      <c r="F250" s="49">
        <f t="shared" si="35"/>
        <v>14560</v>
      </c>
      <c r="G250" s="128"/>
      <c r="H250" s="128"/>
      <c r="I250" s="127" t="s">
        <v>170</v>
      </c>
    </row>
    <row r="251" spans="1:9" s="109" customFormat="1" ht="21.75" customHeight="1">
      <c r="A251" s="101">
        <v>4</v>
      </c>
      <c r="B251" s="129" t="s">
        <v>171</v>
      </c>
      <c r="C251" s="128">
        <v>20</v>
      </c>
      <c r="D251" s="128" t="s">
        <v>15</v>
      </c>
      <c r="E251" s="128">
        <v>240</v>
      </c>
      <c r="F251" s="49">
        <f t="shared" si="35"/>
        <v>4800</v>
      </c>
      <c r="G251" s="128"/>
      <c r="H251" s="128"/>
      <c r="I251" s="127" t="s">
        <v>168</v>
      </c>
    </row>
    <row r="252" spans="1:9" ht="25.5" customHeight="1">
      <c r="A252" s="101">
        <v>5</v>
      </c>
      <c r="B252" s="81" t="s">
        <v>172</v>
      </c>
      <c r="C252" s="82">
        <v>6.3</v>
      </c>
      <c r="D252" s="82" t="s">
        <v>15</v>
      </c>
      <c r="E252" s="82">
        <v>130</v>
      </c>
      <c r="F252" s="49">
        <f t="shared" si="35"/>
        <v>819</v>
      </c>
      <c r="G252" s="82"/>
      <c r="H252" s="82"/>
      <c r="I252" s="83" t="s">
        <v>173</v>
      </c>
    </row>
    <row r="253" spans="1:9" ht="21.75" customHeight="1">
      <c r="A253" s="101">
        <v>6</v>
      </c>
      <c r="B253" s="81" t="s">
        <v>174</v>
      </c>
      <c r="C253" s="84">
        <v>25</v>
      </c>
      <c r="D253" s="82" t="s">
        <v>15</v>
      </c>
      <c r="E253" s="82">
        <v>130</v>
      </c>
      <c r="F253" s="49">
        <f t="shared" si="35"/>
        <v>3250</v>
      </c>
      <c r="G253" s="82"/>
      <c r="H253" s="82"/>
      <c r="I253" s="83" t="s">
        <v>175</v>
      </c>
    </row>
    <row r="254" spans="1:9" ht="25.5" customHeight="1">
      <c r="A254" s="101">
        <v>7</v>
      </c>
      <c r="B254" s="81" t="s">
        <v>176</v>
      </c>
      <c r="C254" s="82">
        <v>23</v>
      </c>
      <c r="D254" s="82" t="s">
        <v>15</v>
      </c>
      <c r="E254" s="82">
        <v>120</v>
      </c>
      <c r="F254" s="49">
        <f t="shared" si="35"/>
        <v>2760</v>
      </c>
      <c r="G254" s="82"/>
      <c r="H254" s="82"/>
      <c r="I254" s="83" t="s">
        <v>173</v>
      </c>
    </row>
    <row r="255" spans="1:9" ht="21" customHeight="1">
      <c r="A255" s="101">
        <v>8</v>
      </c>
      <c r="B255" s="81" t="s">
        <v>177</v>
      </c>
      <c r="C255" s="82">
        <v>86</v>
      </c>
      <c r="D255" s="82" t="s">
        <v>15</v>
      </c>
      <c r="E255" s="82">
        <v>120</v>
      </c>
      <c r="F255" s="49">
        <f t="shared" si="35"/>
        <v>10320</v>
      </c>
      <c r="G255" s="82"/>
      <c r="H255" s="82"/>
      <c r="I255" s="83" t="s">
        <v>175</v>
      </c>
    </row>
    <row r="256" spans="1:9" ht="21" customHeight="1">
      <c r="A256" s="101">
        <v>9</v>
      </c>
      <c r="B256" s="81" t="s">
        <v>178</v>
      </c>
      <c r="C256" s="82">
        <v>40</v>
      </c>
      <c r="D256" s="82" t="s">
        <v>15</v>
      </c>
      <c r="E256" s="82">
        <v>70</v>
      </c>
      <c r="F256" s="49">
        <f t="shared" si="35"/>
        <v>2800</v>
      </c>
      <c r="G256" s="82"/>
      <c r="H256" s="82"/>
      <c r="I256" s="83" t="s">
        <v>173</v>
      </c>
    </row>
    <row r="257" spans="1:9" ht="30" customHeight="1">
      <c r="A257" s="101">
        <v>10</v>
      </c>
      <c r="B257" s="86" t="s">
        <v>179</v>
      </c>
      <c r="C257" s="87">
        <v>5.4</v>
      </c>
      <c r="D257" s="87" t="s">
        <v>37</v>
      </c>
      <c r="E257" s="87">
        <v>3200</v>
      </c>
      <c r="F257" s="49">
        <f t="shared" si="35"/>
        <v>17280</v>
      </c>
      <c r="G257" s="87"/>
      <c r="H257" s="87"/>
      <c r="I257" s="88" t="s">
        <v>180</v>
      </c>
    </row>
    <row r="258" spans="1:9" s="109" customFormat="1" ht="30" customHeight="1">
      <c r="A258" s="101">
        <v>11</v>
      </c>
      <c r="B258" s="126" t="s">
        <v>181</v>
      </c>
      <c r="C258" s="124">
        <v>62.2</v>
      </c>
      <c r="D258" s="47" t="s">
        <v>15</v>
      </c>
      <c r="E258" s="125">
        <v>320</v>
      </c>
      <c r="F258" s="49">
        <f t="shared" si="35"/>
        <v>19904</v>
      </c>
      <c r="G258" s="125"/>
      <c r="H258" s="124"/>
      <c r="I258" s="123" t="s">
        <v>182</v>
      </c>
    </row>
    <row r="259" spans="1:9" ht="14.25">
      <c r="A259" s="101">
        <v>12</v>
      </c>
      <c r="B259" s="80" t="s">
        <v>183</v>
      </c>
      <c r="C259" s="47">
        <v>5</v>
      </c>
      <c r="D259" s="89" t="s">
        <v>184</v>
      </c>
      <c r="E259" s="89">
        <v>2000</v>
      </c>
      <c r="F259" s="49">
        <f t="shared" si="35"/>
        <v>10000</v>
      </c>
      <c r="G259" s="89"/>
      <c r="H259" s="47"/>
      <c r="I259" s="50" t="s">
        <v>185</v>
      </c>
    </row>
    <row r="260" spans="1:9" ht="14.25">
      <c r="A260" s="101">
        <v>13</v>
      </c>
      <c r="B260" s="90" t="s">
        <v>186</v>
      </c>
      <c r="C260" s="79">
        <v>3</v>
      </c>
      <c r="D260" s="89" t="s">
        <v>184</v>
      </c>
      <c r="E260" s="47">
        <v>650</v>
      </c>
      <c r="F260" s="49">
        <f t="shared" si="35"/>
        <v>1950</v>
      </c>
      <c r="G260" s="47"/>
      <c r="H260" s="47"/>
      <c r="I260" s="91" t="s">
        <v>187</v>
      </c>
    </row>
    <row r="261" spans="1:9" ht="14.25">
      <c r="A261" s="101">
        <v>14</v>
      </c>
      <c r="B261" s="90" t="s">
        <v>188</v>
      </c>
      <c r="C261" s="79">
        <f>1.5*2.2</f>
        <v>3.3000000000000003</v>
      </c>
      <c r="D261" s="47" t="s">
        <v>15</v>
      </c>
      <c r="E261" s="47">
        <v>460</v>
      </c>
      <c r="F261" s="49">
        <f t="shared" si="35"/>
        <v>1518.0000000000002</v>
      </c>
      <c r="G261" s="47"/>
      <c r="H261" s="47"/>
      <c r="I261" s="91" t="s">
        <v>189</v>
      </c>
    </row>
    <row r="262" spans="1:9" ht="14.25">
      <c r="A262" s="101">
        <v>15</v>
      </c>
      <c r="B262" s="90" t="s">
        <v>190</v>
      </c>
      <c r="C262" s="79">
        <f>2.2*2.5</f>
        <v>5.5</v>
      </c>
      <c r="D262" s="47" t="s">
        <v>15</v>
      </c>
      <c r="E262" s="47">
        <v>420</v>
      </c>
      <c r="F262" s="49">
        <f t="shared" si="35"/>
        <v>2310</v>
      </c>
      <c r="G262" s="47"/>
      <c r="H262" s="47"/>
      <c r="I262" s="90" t="s">
        <v>190</v>
      </c>
    </row>
    <row r="263" spans="1:9" ht="14.25">
      <c r="A263" s="101">
        <v>16</v>
      </c>
      <c r="B263" s="90" t="s">
        <v>191</v>
      </c>
      <c r="C263" s="79">
        <v>1</v>
      </c>
      <c r="D263" s="47" t="s">
        <v>184</v>
      </c>
      <c r="E263" s="47">
        <v>2600</v>
      </c>
      <c r="F263" s="49">
        <f t="shared" si="35"/>
        <v>2600</v>
      </c>
      <c r="G263" s="47"/>
      <c r="H263" s="47"/>
      <c r="I263" s="90" t="s">
        <v>191</v>
      </c>
    </row>
    <row r="264" spans="1:9" ht="21" customHeight="1">
      <c r="A264" s="101">
        <v>17</v>
      </c>
      <c r="B264" s="90" t="s">
        <v>192</v>
      </c>
      <c r="C264" s="79">
        <v>1</v>
      </c>
      <c r="D264" s="47" t="s">
        <v>193</v>
      </c>
      <c r="E264" s="47">
        <v>1200</v>
      </c>
      <c r="F264" s="49">
        <f t="shared" si="35"/>
        <v>1200</v>
      </c>
      <c r="G264" s="47"/>
      <c r="H264" s="47"/>
      <c r="I264" s="85" t="s">
        <v>194</v>
      </c>
    </row>
    <row r="265" spans="1:9" ht="21" customHeight="1">
      <c r="A265" s="101">
        <v>18</v>
      </c>
      <c r="B265" s="92" t="s">
        <v>195</v>
      </c>
      <c r="C265" s="79">
        <v>3</v>
      </c>
      <c r="D265" s="47" t="s">
        <v>193</v>
      </c>
      <c r="E265" s="47">
        <v>1800</v>
      </c>
      <c r="F265" s="49">
        <f t="shared" si="35"/>
        <v>5400</v>
      </c>
      <c r="G265" s="47"/>
      <c r="H265" s="47"/>
      <c r="I265" s="85" t="s">
        <v>196</v>
      </c>
    </row>
    <row r="266" spans="1:256" ht="21" customHeight="1">
      <c r="A266" s="101">
        <v>19</v>
      </c>
      <c r="B266" s="93" t="s">
        <v>197</v>
      </c>
      <c r="C266" s="79">
        <v>3</v>
      </c>
      <c r="D266" s="47" t="s">
        <v>193</v>
      </c>
      <c r="E266" s="47">
        <v>3200</v>
      </c>
      <c r="F266" s="49">
        <f t="shared" si="35"/>
        <v>9600</v>
      </c>
      <c r="G266" s="47"/>
      <c r="H266" s="47"/>
      <c r="I266" s="85" t="s">
        <v>196</v>
      </c>
      <c r="J266" s="94"/>
      <c r="K266" s="94"/>
      <c r="L266" s="110"/>
      <c r="M266" s="110"/>
      <c r="N266" s="110"/>
      <c r="O266" s="95"/>
      <c r="P266" s="95"/>
      <c r="Q266" s="95"/>
      <c r="R266" s="95"/>
      <c r="S266" s="95"/>
      <c r="T266" s="95"/>
      <c r="U266" s="95"/>
      <c r="V266" s="95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  <c r="IK266" s="9"/>
      <c r="IL266" s="9"/>
      <c r="IM266" s="9"/>
      <c r="IN266" s="9"/>
      <c r="IO266" s="9"/>
      <c r="IP266" s="9"/>
      <c r="IQ266" s="9"/>
      <c r="IR266" s="9"/>
      <c r="IS266" s="9"/>
      <c r="IT266" s="9"/>
      <c r="IU266" s="9"/>
      <c r="IV266" s="9"/>
    </row>
    <row r="267" spans="1:9" ht="14.25">
      <c r="A267" s="101">
        <v>20</v>
      </c>
      <c r="B267" s="93" t="s">
        <v>198</v>
      </c>
      <c r="C267" s="79">
        <v>1</v>
      </c>
      <c r="D267" s="47" t="s">
        <v>48</v>
      </c>
      <c r="E267" s="47">
        <v>1200</v>
      </c>
      <c r="F267" s="49">
        <f t="shared" si="35"/>
        <v>1200</v>
      </c>
      <c r="G267" s="47"/>
      <c r="H267" s="47"/>
      <c r="I267" s="80" t="s">
        <v>199</v>
      </c>
    </row>
    <row r="268" spans="1:9" ht="21" customHeight="1">
      <c r="A268" s="101">
        <v>21</v>
      </c>
      <c r="B268" s="90" t="s">
        <v>200</v>
      </c>
      <c r="C268" s="79">
        <v>1</v>
      </c>
      <c r="D268" s="47" t="s">
        <v>193</v>
      </c>
      <c r="E268" s="47">
        <v>2600</v>
      </c>
      <c r="F268" s="49">
        <f t="shared" si="35"/>
        <v>2600</v>
      </c>
      <c r="G268" s="47"/>
      <c r="H268" s="47"/>
      <c r="I268" s="80" t="s">
        <v>201</v>
      </c>
    </row>
    <row r="269" spans="1:9" ht="18.75" customHeight="1">
      <c r="A269" s="101">
        <v>22</v>
      </c>
      <c r="B269" s="90" t="s">
        <v>202</v>
      </c>
      <c r="C269" s="79">
        <v>3</v>
      </c>
      <c r="D269" s="47" t="s">
        <v>193</v>
      </c>
      <c r="E269" s="47">
        <v>1200</v>
      </c>
      <c r="F269" s="49">
        <f t="shared" si="35"/>
        <v>3600</v>
      </c>
      <c r="G269" s="47"/>
      <c r="H269" s="47"/>
      <c r="I269" s="85" t="s">
        <v>196</v>
      </c>
    </row>
    <row r="270" spans="1:9" ht="18.75" customHeight="1">
      <c r="A270" s="101">
        <v>23</v>
      </c>
      <c r="B270" s="90" t="s">
        <v>203</v>
      </c>
      <c r="C270" s="79">
        <v>30</v>
      </c>
      <c r="D270" s="47" t="s">
        <v>15</v>
      </c>
      <c r="E270" s="47">
        <v>220</v>
      </c>
      <c r="F270" s="49">
        <f t="shared" si="35"/>
        <v>6600</v>
      </c>
      <c r="G270" s="47"/>
      <c r="H270" s="47"/>
      <c r="I270" s="80" t="s">
        <v>204</v>
      </c>
    </row>
    <row r="271" spans="1:9" ht="15.75">
      <c r="A271" s="96"/>
      <c r="B271" s="97" t="s">
        <v>205</v>
      </c>
      <c r="C271" s="96"/>
      <c r="D271" s="245"/>
      <c r="E271" s="245"/>
      <c r="F271" s="98">
        <f>SUM(F248:F270)</f>
        <v>141031</v>
      </c>
      <c r="G271" s="99"/>
      <c r="H271" s="99"/>
      <c r="I271" s="100"/>
    </row>
    <row r="272" ht="18" customHeight="1"/>
  </sheetData>
  <mergeCells count="55">
    <mergeCell ref="I5:I6"/>
    <mergeCell ref="D271:E271"/>
    <mergeCell ref="A5:A6"/>
    <mergeCell ref="B5:B6"/>
    <mergeCell ref="C5:C6"/>
    <mergeCell ref="D5:D6"/>
    <mergeCell ref="B242:I242"/>
    <mergeCell ref="B243:C243"/>
    <mergeCell ref="B245:D245"/>
    <mergeCell ref="A247:B247"/>
    <mergeCell ref="B238:I238"/>
    <mergeCell ref="B239:I239"/>
    <mergeCell ref="B240:I240"/>
    <mergeCell ref="B241:I241"/>
    <mergeCell ref="B234:I234"/>
    <mergeCell ref="B235:I235"/>
    <mergeCell ref="B236:I236"/>
    <mergeCell ref="B237:I237"/>
    <mergeCell ref="C224:E224"/>
    <mergeCell ref="F224:H224"/>
    <mergeCell ref="C232:E232"/>
    <mergeCell ref="F232:H232"/>
    <mergeCell ref="A214:B214"/>
    <mergeCell ref="C221:H221"/>
    <mergeCell ref="C222:E222"/>
    <mergeCell ref="C223:E223"/>
    <mergeCell ref="F223:H223"/>
    <mergeCell ref="A178:B178"/>
    <mergeCell ref="A187:B187"/>
    <mergeCell ref="A196:B196"/>
    <mergeCell ref="A205:B205"/>
    <mergeCell ref="A147:B147"/>
    <mergeCell ref="A155:B155"/>
    <mergeCell ref="A156:B156"/>
    <mergeCell ref="A169:B169"/>
    <mergeCell ref="A113:B113"/>
    <mergeCell ref="A122:B122"/>
    <mergeCell ref="A129:B129"/>
    <mergeCell ref="A138:B138"/>
    <mergeCell ref="A79:B79"/>
    <mergeCell ref="A80:B80"/>
    <mergeCell ref="A94:B94"/>
    <mergeCell ref="A104:B104"/>
    <mergeCell ref="A34:B34"/>
    <mergeCell ref="A46:B46"/>
    <mergeCell ref="A58:B58"/>
    <mergeCell ref="A68:B68"/>
    <mergeCell ref="E5:F5"/>
    <mergeCell ref="G5:H5"/>
    <mergeCell ref="A7:B7"/>
    <mergeCell ref="A8:B8"/>
    <mergeCell ref="A1:I1"/>
    <mergeCell ref="A2:I2"/>
    <mergeCell ref="A3:I3"/>
    <mergeCell ref="A4:I4"/>
  </mergeCells>
  <printOptions horizontalCentered="1" verticalCentered="1"/>
  <pageMargins left="0.19652777777777777" right="0.275" top="0.5" bottom="0.6097222222222223" header="0.16944444444444445" footer="0.26944444444444443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2011-06-05T09:00:57Z</cp:lastPrinted>
  <dcterms:created xsi:type="dcterms:W3CDTF">2006-09-24T05:52:42Z</dcterms:created>
  <dcterms:modified xsi:type="dcterms:W3CDTF">2012-07-09T01:07:47Z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