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505" activeTab="0"/>
  </bookViews>
  <sheets>
    <sheet name="方案" sheetId="1" r:id="rId1"/>
  </sheets>
  <definedNames>
    <definedName name="_xlnm.Print_Area" localSheetId="0">'方案'!$A$1:$I$117</definedName>
    <definedName name="_xlnm.Print_Titles" localSheetId="0">'方案'!$16:$17</definedName>
  </definedNames>
  <calcPr fullCalcOnLoad="1"/>
</workbook>
</file>

<file path=xl/sharedStrings.xml><?xml version="1.0" encoding="utf-8"?>
<sst xmlns="http://schemas.openxmlformats.org/spreadsheetml/2006/main" count="291" uniqueCount="126">
  <si>
    <t>北京齐家盛装饰南昌分公司工程报价单</t>
  </si>
  <si>
    <t>工程地址：正荣大湖之都</t>
  </si>
  <si>
    <t>齐家盛装饰部分材料品牌说明</t>
  </si>
  <si>
    <t xml:space="preserve">板  材
</t>
  </si>
  <si>
    <t xml:space="preserve">佳家鼠，千年舟等E1级工程专用大芯板和直接板(规格：1220*2440，厚度：17MM，浙江生产，通过国家质量认证。如需使用E0级千年舟板材，木制品材料费在原报价的基础上上调30元/㎡),同品牌系列饰面板及木线条,如市场缺货，可用同等品质、同等价位的其它品牌代替。石膏板为北京产龙牌纸面石膏板，厚度为9mm。
</t>
  </si>
  <si>
    <t>木器漆</t>
  </si>
  <si>
    <t>多乐士木饰优系列，华润“ 超易洁透明底漆” ，“超易洁哑光面漆” ，“ 超易洁白底,面漆”木器漆。经典木器漆（通过中国环境标志产品认证、荣获“中国十佳建筑涂料品牌”“中国环保产品认证”）。</t>
  </si>
  <si>
    <t>涂  料</t>
  </si>
  <si>
    <t>多乐士腻子粉，内墙涂料多乐士家丽安无添加，，多乐士金装五合一，立邦丽易涂优，立邦绮得丽，立邦净味120二合一。</t>
  </si>
  <si>
    <t>强电线</t>
  </si>
  <si>
    <t>熊猫牌或赣昌牌多股软线，空调、卫生间及厨房安装4平方线（地线2.5平方），普通插座2.5平方线（地线1.5平方），照明线1.5平方线，（熊猫牌电线中国十大品牌之一。）如需安装熊猫牌6平方软线，材料费按7元/m计算。</t>
  </si>
  <si>
    <t>弱电线</t>
  </si>
  <si>
    <t>电视线、网络线、电话线采用中国名牌“熊猫”品牌，电视线采用熊猫牌屏蔽线（上海生产）。熊猫牌音响线价格按4.5元/m另计。</t>
  </si>
  <si>
    <t>防  水</t>
  </si>
  <si>
    <t>雷邦士通用型防水涂料  东方雨虹牌防水灰浆涂料（通过ISO9001：2000质量管理体系认证，通过ISO14001-2004环境管理体系认证，通过GB/T28001-2001职业健康安全管理体系认证）或德高牌防水涂料（法国PAREX（派丽）集团全资企业——世界五百强）</t>
  </si>
  <si>
    <t>给水管</t>
  </si>
  <si>
    <t>进口皮尔萨PP-R管（国际品牌，世界五百强排名212位，全球最早荣获德国HY双环保认证、土耳其原装进口水管）、日丰给水管。</t>
  </si>
  <si>
    <t>排水管</t>
  </si>
  <si>
    <t>广东港丰牌PVC-U新型复合排水管（通过中国环境标志产品认证、通过“产品质量国家免检“资格认证）</t>
  </si>
  <si>
    <t>电工套管</t>
  </si>
  <si>
    <t>熊猫牌双色PVC绝缘电工套管</t>
  </si>
  <si>
    <t>水泥</t>
  </si>
  <si>
    <t>海螺牌32.5硅酸盐水泥，江西生产（视各小区所使用的品牌而定）。</t>
  </si>
  <si>
    <t>序号</t>
  </si>
  <si>
    <t>项目名称</t>
  </si>
  <si>
    <t>数量</t>
  </si>
  <si>
    <t>单位</t>
  </si>
  <si>
    <t>材料费</t>
  </si>
  <si>
    <t>人工费</t>
  </si>
  <si>
    <t>制作工艺及材料说明</t>
  </si>
  <si>
    <t>单价</t>
  </si>
  <si>
    <t>合价</t>
  </si>
  <si>
    <t>一、拆除、基础工程</t>
  </si>
  <si>
    <t>拆墙（12墙）</t>
  </si>
  <si>
    <t>㎡</t>
  </si>
  <si>
    <t>仅人工费，垃圾装袋，运至物业指定垃圾堆放处。</t>
  </si>
  <si>
    <t>砌墙（12墙）</t>
  </si>
  <si>
    <t>红砖或轻体砖砌墙，墙面粉刷价格另计（不含表层装饰）</t>
  </si>
  <si>
    <t>双面墙体粉刷</t>
  </si>
  <si>
    <t>海螺牌32.5硅酸盐水泥、中砂双面墙体粉刷、抹平。</t>
  </si>
  <si>
    <t>封门洞</t>
  </si>
  <si>
    <t>项</t>
  </si>
  <si>
    <t>红砖或轻体砖砌墙,海螺牌32.5水泥沙浆抹平（不含表层装饰）。</t>
  </si>
  <si>
    <t>阳台墙面砖拆除</t>
  </si>
  <si>
    <t>小计</t>
  </si>
  <si>
    <t>二、入门玄关装修工程</t>
  </si>
  <si>
    <t>墙面批灰</t>
  </si>
  <si>
    <t>墙面膏灰局部批荡找平，墙面开槽处石膏找平，贴布，挂网或滚涂墙固等。</t>
  </si>
  <si>
    <t>顶面刮腻子及刷漆</t>
  </si>
  <si>
    <t>批刮多乐士腻子二遍，打磨平整。刷底漆一遍，多乐士家丽安无添加面漆二遍。(不含特殊处理)喷涂加8元/m2。</t>
  </si>
  <si>
    <t>墙面刮腻子及刷漆</t>
  </si>
  <si>
    <t>包立管</t>
  </si>
  <si>
    <t>根</t>
  </si>
  <si>
    <t>红砖包管,水泥沙浆抹灰（不含表层装饰）宽度350mm以下，超出另计</t>
  </si>
  <si>
    <t>地砖拼花</t>
  </si>
  <si>
    <t>海螺牌32.5硅酸盐水泥、中砂水泥沙浆普通铺贴。
 规格≥250mm≤800mm　不含找平、拉毛、及地面处理
(主材、勾缝剂业主自购，贴砖厚度不超过40mm，超过40mm每平方增加材料费10元)</t>
  </si>
  <si>
    <t>地面保护</t>
  </si>
  <si>
    <t>齐家盛装饰南昌分公司专用地面保护膜.</t>
  </si>
  <si>
    <t>二级造型吊顶</t>
  </si>
  <si>
    <t>轻钢龙骨做骨架，制作规格为400mm*400mm,龙牌石膏板饰面。石膏板拼接处留缝3-8mm，快粘粉或石膏粉填充，牛皮纸或绷带粘缝处理，自攻钉刷防锈漆。(不含木质线条、石膏线条、木质雕花及表面装饰），宽度不超过600mm.</t>
  </si>
  <si>
    <t>贴外墙砖</t>
  </si>
  <si>
    <t>海螺牌32.5硅酸盐水泥、中砂水泥沙浆铺贴。
 规格≥250mm≤800mm　不含找平、拉毛、及地面处理
(主材、勾缝剂业主自购，贴砖厚度不超过40mm，超过40mm每平方增加材料费10元)</t>
  </si>
  <si>
    <t>过门石</t>
  </si>
  <si>
    <t>块</t>
  </si>
  <si>
    <t>水泥砂浆铺贴过门石（过门石业主自购）。</t>
  </si>
  <si>
    <t>三、客厅餐厅及厨房装修工程</t>
  </si>
  <si>
    <t>铺地砖</t>
  </si>
  <si>
    <t>电视背景墙</t>
  </si>
  <si>
    <t>详见施工图纸。</t>
  </si>
  <si>
    <t>沙发背景墙</t>
  </si>
  <si>
    <t>餐厅墙裙</t>
  </si>
  <si>
    <t>大芯板打底，饰面板贴面，白色油漆，人工。</t>
  </si>
  <si>
    <t>四、主卧装修工程</t>
  </si>
  <si>
    <t>地面找平</t>
  </si>
  <si>
    <t>1、原地面清理，海螺牌强度32.5普通硅酸盐水泥沙浆抹平。2、找平厚度平均不超过40mm，超过此厚度另增加材料费10元/㎡。</t>
  </si>
  <si>
    <t>五、主卫装修工程</t>
  </si>
  <si>
    <t>贴墙砖</t>
  </si>
  <si>
    <t>墙面做防水</t>
  </si>
  <si>
    <t>墙面刷雷邦士通用型防水涂料两遍。</t>
  </si>
  <si>
    <t>地面做防水</t>
  </si>
  <si>
    <t>地面刷雷邦士通用型防水涂料两遍。</t>
  </si>
  <si>
    <t>地漏安装</t>
  </si>
  <si>
    <t>个</t>
  </si>
  <si>
    <t>人工安装，地漏业主自购。</t>
  </si>
  <si>
    <t>六、父母房装修工程</t>
  </si>
  <si>
    <t>七、书房装修工程</t>
  </si>
  <si>
    <t>八、公卫装修工程</t>
  </si>
  <si>
    <t>九、生活阳台装修工程</t>
  </si>
  <si>
    <t>批刮多乐士腻子二遍，打磨平整。刷立邦易涂优面漆二遍。(不含特殊处理)喷涂加8元/m2。</t>
  </si>
  <si>
    <t>m</t>
  </si>
  <si>
    <t>地面刷雷邦士通用型防水涂料两遍，返墙300mm。</t>
  </si>
  <si>
    <t>十、杂物间装修工程</t>
  </si>
  <si>
    <t>十一、</t>
  </si>
  <si>
    <t>水电改造工程</t>
  </si>
  <si>
    <t>电路改造（建筑面积）</t>
  </si>
  <si>
    <t>电路改造使用中国十大品牌之一熊猫牌多芯铜线，插座线路2.5mm2，照明进线2.5mm2、出线1.5mm2，空调线路4mm2，熊猫牌电视线、熊猫牌电话线、熊猫牌网络线、熊猫PVC双色绝缘管、标准底盒。（不含音响线，开关面板）含墙面开槽。</t>
  </si>
  <si>
    <t>一厨二卫给水管隐蔽工程改造（PPR管）</t>
  </si>
  <si>
    <t>套</t>
  </si>
  <si>
    <r>
      <t>进口皮尔萨PP-R管系列，主管</t>
    </r>
    <r>
      <rPr>
        <sz val="10"/>
        <color indexed="8"/>
        <rFont val="Verdana"/>
        <family val="2"/>
      </rPr>
      <t>Ø</t>
    </r>
    <r>
      <rPr>
        <sz val="10"/>
        <color indexed="8"/>
        <rFont val="宋体"/>
        <family val="0"/>
      </rPr>
      <t>25，副管</t>
    </r>
    <r>
      <rPr>
        <sz val="10"/>
        <color indexed="8"/>
        <rFont val="Verdana"/>
        <family val="2"/>
      </rPr>
      <t>Ø</t>
    </r>
    <r>
      <rPr>
        <sz val="10"/>
        <color indexed="8"/>
        <rFont val="宋体"/>
        <family val="0"/>
      </rPr>
      <t>20。包括所有管件材料，打槽、暗铺、安装。（不含水龙头、三角阀、软管等墙外部件）</t>
    </r>
  </si>
  <si>
    <t>一厨二卫排水管隐蔽工程改造</t>
  </si>
  <si>
    <t>港丰PVC排水管，接头、配件、安装。（墙外部件由业主自购。）</t>
  </si>
  <si>
    <t>十二、</t>
  </si>
  <si>
    <t>成本核算</t>
  </si>
  <si>
    <t>材料</t>
  </si>
  <si>
    <t>十三、</t>
  </si>
  <si>
    <t>管理费</t>
  </si>
  <si>
    <t>总价*8%</t>
  </si>
  <si>
    <t>十四、</t>
  </si>
  <si>
    <t>毛利润</t>
  </si>
  <si>
    <t>总价*17%</t>
  </si>
  <si>
    <t>十五、</t>
  </si>
  <si>
    <t>非利润代收费</t>
  </si>
  <si>
    <t>材料搬运费</t>
  </si>
  <si>
    <t>乙方所购材料分类给各工种搬运的费用。</t>
  </si>
  <si>
    <t>垃圾清运费</t>
  </si>
  <si>
    <t>编织袋、人工费(运至小区内物业指定地点)。</t>
  </si>
  <si>
    <t>开关面板，五金件安装</t>
  </si>
  <si>
    <t>开关面板、卫浴小五金、灯具安装费。</t>
  </si>
  <si>
    <t>设计费</t>
  </si>
  <si>
    <t>平面布局方案，客餐厅效果图，整套施工图（根据设计复杂程度确定设计费）。</t>
  </si>
  <si>
    <t>十六、</t>
  </si>
  <si>
    <t>半包总价</t>
  </si>
  <si>
    <t>床头背景墙</t>
  </si>
  <si>
    <t>项</t>
  </si>
  <si>
    <t>全国率先透明化报价，核算成本才是硬道理      TEL:0791   88452219  88452319</t>
  </si>
  <si>
    <t>业主：张先生   电话：   邮箱：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</si>
</sst>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  <numFmt numFmtId="179" formatCode="0.00_);[Red]\(0.00\)"/>
  </numFmts>
  <fonts count="25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color indexed="9"/>
      <name val="宋体"/>
      <family val="0"/>
    </font>
    <font>
      <b/>
      <sz val="18"/>
      <color indexed="63"/>
      <name val="黑体"/>
      <family val="0"/>
    </font>
    <font>
      <b/>
      <sz val="12"/>
      <color indexed="63"/>
      <name val="黑体"/>
      <family val="0"/>
    </font>
    <font>
      <b/>
      <sz val="12"/>
      <color indexed="63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63"/>
      <name val="宋体"/>
      <family val="0"/>
    </font>
    <font>
      <sz val="10"/>
      <color indexed="63"/>
      <name val="Times New Roman"/>
      <family val="1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63"/>
      <name val="宋体"/>
      <family val="0"/>
    </font>
    <font>
      <b/>
      <sz val="9"/>
      <color indexed="63"/>
      <name val="宋体"/>
      <family val="0"/>
    </font>
    <font>
      <sz val="10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5"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5" fillId="0" borderId="0" xfId="16" applyFont="1">
      <alignment/>
      <protection/>
    </xf>
    <xf numFmtId="0" fontId="5" fillId="0" borderId="0" xfId="16" applyFont="1" applyAlignment="1">
      <alignment horizontal="left" vertical="center"/>
      <protection/>
    </xf>
    <xf numFmtId="0" fontId="6" fillId="2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7" fillId="2" borderId="3" xfId="16" applyFont="1" applyFill="1" applyBorder="1" applyAlignment="1">
      <alignment horizontal="center" vertical="center" wrapText="1"/>
      <protection/>
    </xf>
    <xf numFmtId="0" fontId="17" fillId="2" borderId="4" xfId="16" applyFont="1" applyFill="1" applyBorder="1" applyAlignment="1">
      <alignment horizontal="center" vertical="center" wrapText="1"/>
      <protection/>
    </xf>
    <xf numFmtId="0" fontId="17" fillId="2" borderId="5" xfId="16" applyFont="1" applyFill="1" applyBorder="1" applyAlignment="1">
      <alignment horizontal="center" vertical="center" wrapText="1"/>
      <protection/>
    </xf>
    <xf numFmtId="0" fontId="16" fillId="0" borderId="1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left" vertical="center"/>
    </xf>
    <xf numFmtId="0" fontId="18" fillId="0" borderId="6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vertical="center"/>
    </xf>
    <xf numFmtId="0" fontId="16" fillId="3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6" fillId="3" borderId="7" xfId="0" applyFont="1" applyFill="1" applyBorder="1" applyAlignment="1">
      <alignment vertical="center"/>
    </xf>
    <xf numFmtId="0" fontId="16" fillId="3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0" borderId="0" xfId="16" applyFont="1" applyBorder="1">
      <alignment/>
      <protection/>
    </xf>
    <xf numFmtId="0" fontId="20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1" fillId="2" borderId="0" xfId="0" applyFont="1" applyFill="1" applyAlignment="1">
      <alignment vertical="center"/>
    </xf>
    <xf numFmtId="0" fontId="8" fillId="0" borderId="1" xfId="0" applyFont="1" applyBorder="1" applyAlignment="1">
      <alignment vertical="center" wrapText="1"/>
    </xf>
    <xf numFmtId="0" fontId="16" fillId="3" borderId="9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16" fillId="3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179" fontId="5" fillId="5" borderId="1" xfId="0" applyNumberFormat="1" applyFont="1" applyFill="1" applyBorder="1" applyAlignment="1">
      <alignment horizontal="left" vertical="center" wrapText="1"/>
    </xf>
    <xf numFmtId="178" fontId="5" fillId="5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21" fillId="2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179" fontId="16" fillId="3" borderId="1" xfId="0" applyNumberFormat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/>
    </xf>
    <xf numFmtId="0" fontId="5" fillId="2" borderId="11" xfId="16" applyFont="1" applyFill="1" applyBorder="1" applyAlignment="1">
      <alignment horizontal="left" vertical="center" wrapText="1"/>
      <protection/>
    </xf>
    <xf numFmtId="0" fontId="5" fillId="2" borderId="1" xfId="16" applyFont="1" applyFill="1" applyBorder="1" applyAlignment="1">
      <alignment horizontal="left" vertical="center" wrapText="1"/>
      <protection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7" xfId="16" applyFont="1" applyFill="1" applyBorder="1" applyAlignment="1">
      <alignment horizontal="center" vertical="center" wrapText="1"/>
      <protection/>
    </xf>
    <xf numFmtId="0" fontId="16" fillId="2" borderId="10" xfId="16" applyFont="1" applyFill="1" applyBorder="1" applyAlignment="1">
      <alignment horizontal="center" vertical="center" wrapText="1"/>
      <protection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7" xfId="16" applyFont="1" applyFill="1" applyBorder="1" applyAlignment="1">
      <alignment horizontal="left" vertical="center" wrapText="1"/>
      <protection/>
    </xf>
    <xf numFmtId="0" fontId="5" fillId="2" borderId="10" xfId="16" applyFont="1" applyFill="1" applyBorder="1" applyAlignment="1">
      <alignment horizontal="left" vertical="center" wrapText="1"/>
      <protection/>
    </xf>
    <xf numFmtId="0" fontId="5" fillId="0" borderId="1" xfId="0" applyFont="1" applyFill="1" applyBorder="1" applyAlignment="1">
      <alignment horizontal="left" vertical="center" wrapText="1"/>
    </xf>
    <xf numFmtId="0" fontId="5" fillId="0" borderId="7" xfId="16" applyFont="1" applyFill="1" applyBorder="1" applyAlignment="1">
      <alignment horizontal="left" vertical="center" wrapText="1"/>
      <protection/>
    </xf>
    <xf numFmtId="0" fontId="5" fillId="0" borderId="10" xfId="16" applyFont="1" applyFill="1" applyBorder="1" applyAlignment="1">
      <alignment horizontal="left" vertical="center" wrapText="1"/>
      <protection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17" xfId="16" applyFont="1" applyFill="1" applyBorder="1" applyAlignment="1">
      <alignment horizontal="left" vertical="center" wrapText="1"/>
      <protection/>
    </xf>
    <xf numFmtId="0" fontId="5" fillId="2" borderId="18" xfId="16" applyFont="1" applyFill="1" applyBorder="1" applyAlignment="1">
      <alignment horizontal="left" vertical="center" wrapText="1"/>
      <protection/>
    </xf>
    <xf numFmtId="0" fontId="5" fillId="2" borderId="19" xfId="16" applyFont="1" applyFill="1" applyBorder="1" applyAlignment="1">
      <alignment horizontal="left" vertical="center" wrapText="1"/>
      <protection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left" vertical="center"/>
    </xf>
    <xf numFmtId="0" fontId="16" fillId="3" borderId="10" xfId="0" applyFont="1" applyFill="1" applyBorder="1" applyAlignment="1">
      <alignment horizontal="left" vertical="center"/>
    </xf>
    <xf numFmtId="0" fontId="8" fillId="2" borderId="0" xfId="17" applyFont="1" applyFill="1" applyBorder="1" applyAlignment="1" applyProtection="1">
      <alignment horizontal="left" vertical="center"/>
      <protection/>
    </xf>
    <xf numFmtId="0" fontId="23" fillId="2" borderId="0" xfId="0" applyFont="1" applyFill="1" applyBorder="1" applyAlignment="1" applyProtection="1">
      <alignment horizontal="left" vertical="center"/>
      <protection/>
    </xf>
    <xf numFmtId="0" fontId="16" fillId="3" borderId="22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3" borderId="6" xfId="0" applyFont="1" applyFill="1" applyBorder="1" applyAlignment="1">
      <alignment vertical="center"/>
    </xf>
    <xf numFmtId="0" fontId="16" fillId="3" borderId="7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9" fontId="5" fillId="5" borderId="6" xfId="0" applyNumberFormat="1" applyFont="1" applyFill="1" applyBorder="1" applyAlignment="1">
      <alignment horizontal="center" vertical="center"/>
    </xf>
    <xf numFmtId="9" fontId="5" fillId="5" borderId="7" xfId="0" applyNumberFormat="1" applyFont="1" applyFill="1" applyBorder="1" applyAlignment="1">
      <alignment horizontal="center" vertical="center"/>
    </xf>
    <xf numFmtId="9" fontId="5" fillId="5" borderId="10" xfId="0" applyNumberFormat="1" applyFont="1" applyFill="1" applyBorder="1" applyAlignment="1">
      <alignment horizontal="center" vertical="center"/>
    </xf>
    <xf numFmtId="178" fontId="16" fillId="5" borderId="6" xfId="0" applyNumberFormat="1" applyFont="1" applyFill="1" applyBorder="1" applyAlignment="1">
      <alignment horizontal="center" vertical="center"/>
    </xf>
    <xf numFmtId="178" fontId="16" fillId="5" borderId="7" xfId="0" applyNumberFormat="1" applyFont="1" applyFill="1" applyBorder="1" applyAlignment="1">
      <alignment horizontal="center" vertical="center"/>
    </xf>
    <xf numFmtId="178" fontId="16" fillId="5" borderId="10" xfId="0" applyNumberFormat="1" applyFont="1" applyFill="1" applyBorder="1" applyAlignment="1">
      <alignment horizontal="center" vertical="center"/>
    </xf>
    <xf numFmtId="9" fontId="15" fillId="3" borderId="6" xfId="0" applyNumberFormat="1" applyFont="1" applyFill="1" applyBorder="1" applyAlignment="1">
      <alignment horizontal="center" vertical="center"/>
    </xf>
    <xf numFmtId="9" fontId="15" fillId="3" borderId="7" xfId="0" applyNumberFormat="1" applyFont="1" applyFill="1" applyBorder="1" applyAlignment="1">
      <alignment horizontal="center" vertical="center"/>
    </xf>
    <xf numFmtId="9" fontId="15" fillId="3" borderId="10" xfId="0" applyNumberFormat="1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常规_方案_2" xfId="16"/>
    <cellStyle name="常规_方案_9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7"/>
  <sheetViews>
    <sheetView tabSelected="1" workbookViewId="0" topLeftCell="A1">
      <selection activeCell="B9" sqref="B9:I9"/>
    </sheetView>
  </sheetViews>
  <sheetFormatPr defaultColWidth="9.00390625" defaultRowHeight="14.25"/>
  <cols>
    <col min="1" max="1" width="6.25390625" style="14" customWidth="1"/>
    <col min="2" max="2" width="18.50390625" style="15" customWidth="1"/>
    <col min="3" max="3" width="6.50390625" style="14" customWidth="1"/>
    <col min="4" max="4" width="4.50390625" style="14" customWidth="1"/>
    <col min="5" max="5" width="4.50390625" style="16" customWidth="1"/>
    <col min="6" max="6" width="7.75390625" style="16" customWidth="1"/>
    <col min="7" max="7" width="5.125" style="17" customWidth="1"/>
    <col min="8" max="8" width="6.50390625" style="16" customWidth="1"/>
    <col min="9" max="9" width="47.125" style="18" customWidth="1"/>
    <col min="10" max="10" width="14.125" style="19" bestFit="1" customWidth="1"/>
    <col min="11" max="12" width="9.00390625" style="19" customWidth="1"/>
    <col min="13" max="13" width="4.50390625" style="19" bestFit="1" customWidth="1"/>
    <col min="14" max="16384" width="9.00390625" style="19" customWidth="1"/>
  </cols>
  <sheetData>
    <row r="1" spans="1:15" s="1" customFormat="1" ht="38.25" customHeight="1">
      <c r="A1" s="122" t="s">
        <v>0</v>
      </c>
      <c r="B1" s="123"/>
      <c r="C1" s="123"/>
      <c r="D1" s="123"/>
      <c r="E1" s="123"/>
      <c r="F1" s="123"/>
      <c r="G1" s="123"/>
      <c r="H1" s="123"/>
      <c r="I1" s="124"/>
      <c r="J1" s="61"/>
      <c r="K1" s="62"/>
      <c r="L1" s="62"/>
      <c r="M1" s="62"/>
      <c r="N1" s="62"/>
      <c r="O1" s="62"/>
    </row>
    <row r="2" spans="1:15" s="1" customFormat="1" ht="22.5" customHeight="1">
      <c r="A2" s="125" t="s">
        <v>124</v>
      </c>
      <c r="B2" s="126"/>
      <c r="C2" s="127"/>
      <c r="D2" s="127"/>
      <c r="E2" s="127"/>
      <c r="F2" s="127"/>
      <c r="G2" s="127"/>
      <c r="H2" s="127"/>
      <c r="I2" s="127"/>
      <c r="J2" s="61"/>
      <c r="K2" s="62"/>
      <c r="L2" s="62"/>
      <c r="M2" s="62"/>
      <c r="N2" s="62"/>
      <c r="O2" s="62"/>
    </row>
    <row r="3" spans="1:15" s="1" customFormat="1" ht="24.75" customHeight="1">
      <c r="A3" s="128" t="s">
        <v>1</v>
      </c>
      <c r="B3" s="129"/>
      <c r="C3" s="129"/>
      <c r="D3" s="129"/>
      <c r="E3" s="129"/>
      <c r="F3" s="129"/>
      <c r="G3" s="129"/>
      <c r="H3" s="129"/>
      <c r="I3" s="130"/>
      <c r="J3" s="61"/>
      <c r="K3" s="62"/>
      <c r="L3" s="62"/>
      <c r="M3" s="62"/>
      <c r="N3" s="62"/>
      <c r="O3" s="62"/>
    </row>
    <row r="4" spans="1:15" s="1" customFormat="1" ht="24.75" customHeight="1">
      <c r="A4" s="131" t="s">
        <v>125</v>
      </c>
      <c r="B4" s="131"/>
      <c r="C4" s="131"/>
      <c r="D4" s="131"/>
      <c r="E4" s="131"/>
      <c r="F4" s="131"/>
      <c r="G4" s="131"/>
      <c r="H4" s="131"/>
      <c r="I4" s="131"/>
      <c r="J4" s="61"/>
      <c r="K4" s="62"/>
      <c r="L4" s="62"/>
      <c r="M4" s="62"/>
      <c r="N4" s="62"/>
      <c r="O4" s="62"/>
    </row>
    <row r="5" spans="1:9" s="2" customFormat="1" ht="24.75" customHeight="1">
      <c r="A5" s="132" t="s">
        <v>2</v>
      </c>
      <c r="B5" s="133"/>
      <c r="C5" s="133"/>
      <c r="D5" s="133"/>
      <c r="E5" s="133"/>
      <c r="F5" s="133"/>
      <c r="G5" s="133"/>
      <c r="H5" s="134"/>
      <c r="I5" s="135"/>
    </row>
    <row r="6" spans="1:9" s="3" customFormat="1" ht="49.5" customHeight="1">
      <c r="A6" s="20" t="s">
        <v>3</v>
      </c>
      <c r="B6" s="136" t="s">
        <v>4</v>
      </c>
      <c r="C6" s="137"/>
      <c r="D6" s="137"/>
      <c r="E6" s="137"/>
      <c r="F6" s="137"/>
      <c r="G6" s="137"/>
      <c r="H6" s="138"/>
      <c r="I6" s="139"/>
    </row>
    <row r="7" spans="1:9" s="2" customFormat="1" ht="30" customHeight="1">
      <c r="A7" s="21" t="s">
        <v>5</v>
      </c>
      <c r="B7" s="140" t="s">
        <v>6</v>
      </c>
      <c r="C7" s="140"/>
      <c r="D7" s="140"/>
      <c r="E7" s="140"/>
      <c r="F7" s="140"/>
      <c r="G7" s="140"/>
      <c r="H7" s="141"/>
      <c r="I7" s="142"/>
    </row>
    <row r="8" spans="1:9" s="2" customFormat="1" ht="24.75" customHeight="1">
      <c r="A8" s="21" t="s">
        <v>7</v>
      </c>
      <c r="B8" s="143" t="s">
        <v>8</v>
      </c>
      <c r="C8" s="143"/>
      <c r="D8" s="143"/>
      <c r="E8" s="143"/>
      <c r="F8" s="143"/>
      <c r="G8" s="143"/>
      <c r="H8" s="138"/>
      <c r="I8" s="139"/>
    </row>
    <row r="9" spans="1:9" s="2" customFormat="1" ht="30" customHeight="1">
      <c r="A9" s="21" t="s">
        <v>9</v>
      </c>
      <c r="B9" s="143" t="s">
        <v>10</v>
      </c>
      <c r="C9" s="143"/>
      <c r="D9" s="143"/>
      <c r="E9" s="143"/>
      <c r="F9" s="143"/>
      <c r="G9" s="143"/>
      <c r="H9" s="138"/>
      <c r="I9" s="139"/>
    </row>
    <row r="10" spans="1:9" s="2" customFormat="1" ht="30" customHeight="1">
      <c r="A10" s="21" t="s">
        <v>11</v>
      </c>
      <c r="B10" s="143" t="s">
        <v>12</v>
      </c>
      <c r="C10" s="143"/>
      <c r="D10" s="143"/>
      <c r="E10" s="143"/>
      <c r="F10" s="143"/>
      <c r="G10" s="143"/>
      <c r="H10" s="138"/>
      <c r="I10" s="139"/>
    </row>
    <row r="11" spans="1:9" s="2" customFormat="1" ht="30" customHeight="1">
      <c r="A11" s="23" t="s">
        <v>13</v>
      </c>
      <c r="B11" s="144" t="s">
        <v>14</v>
      </c>
      <c r="C11" s="144"/>
      <c r="D11" s="144"/>
      <c r="E11" s="144"/>
      <c r="F11" s="144"/>
      <c r="G11" s="144"/>
      <c r="H11" s="145"/>
      <c r="I11" s="146"/>
    </row>
    <row r="12" spans="1:9" s="2" customFormat="1" ht="24" customHeight="1">
      <c r="A12" s="24" t="s">
        <v>15</v>
      </c>
      <c r="B12" s="147" t="s">
        <v>16</v>
      </c>
      <c r="C12" s="147"/>
      <c r="D12" s="147"/>
      <c r="E12" s="147"/>
      <c r="F12" s="147"/>
      <c r="G12" s="147"/>
      <c r="H12" s="147"/>
      <c r="I12" s="147"/>
    </row>
    <row r="13" spans="1:9" s="2" customFormat="1" ht="24" customHeight="1">
      <c r="A13" s="25" t="s">
        <v>17</v>
      </c>
      <c r="B13" s="147" t="s">
        <v>18</v>
      </c>
      <c r="C13" s="147"/>
      <c r="D13" s="147"/>
      <c r="E13" s="147"/>
      <c r="F13" s="147"/>
      <c r="G13" s="147"/>
      <c r="H13" s="147"/>
      <c r="I13" s="147"/>
    </row>
    <row r="14" spans="1:9" s="2" customFormat="1" ht="27" customHeight="1">
      <c r="A14" s="25" t="s">
        <v>19</v>
      </c>
      <c r="B14" s="118" t="s">
        <v>20</v>
      </c>
      <c r="C14" s="118"/>
      <c r="D14" s="118"/>
      <c r="E14" s="118"/>
      <c r="F14" s="118"/>
      <c r="G14" s="118"/>
      <c r="H14" s="118"/>
      <c r="I14" s="118"/>
    </row>
    <row r="15" spans="1:10" s="2" customFormat="1" ht="24" customHeight="1">
      <c r="A15" s="26" t="s">
        <v>21</v>
      </c>
      <c r="B15" s="119" t="s">
        <v>22</v>
      </c>
      <c r="C15" s="119"/>
      <c r="D15" s="119"/>
      <c r="E15" s="119"/>
      <c r="F15" s="119"/>
      <c r="G15" s="119"/>
      <c r="H15" s="119"/>
      <c r="I15" s="119"/>
      <c r="J15" s="63"/>
    </row>
    <row r="16" spans="1:15" s="4" customFormat="1" ht="19.5" customHeight="1">
      <c r="A16" s="171" t="s">
        <v>23</v>
      </c>
      <c r="B16" s="173" t="s">
        <v>24</v>
      </c>
      <c r="C16" s="173" t="s">
        <v>25</v>
      </c>
      <c r="D16" s="173" t="s">
        <v>26</v>
      </c>
      <c r="E16" s="120" t="s">
        <v>27</v>
      </c>
      <c r="F16" s="121"/>
      <c r="G16" s="120" t="s">
        <v>28</v>
      </c>
      <c r="H16" s="121"/>
      <c r="I16" s="148" t="s">
        <v>29</v>
      </c>
      <c r="J16" s="64"/>
      <c r="K16" s="65"/>
      <c r="L16" s="65"/>
      <c r="M16" s="65"/>
      <c r="N16" s="65"/>
      <c r="O16" s="65"/>
    </row>
    <row r="17" spans="1:15" ht="18.75" customHeight="1">
      <c r="A17" s="172"/>
      <c r="B17" s="174"/>
      <c r="C17" s="174"/>
      <c r="D17" s="174"/>
      <c r="E17" s="27" t="s">
        <v>30</v>
      </c>
      <c r="F17" s="27" t="s">
        <v>31</v>
      </c>
      <c r="G17" s="27" t="s">
        <v>30</v>
      </c>
      <c r="H17" s="27" t="s">
        <v>31</v>
      </c>
      <c r="I17" s="149"/>
      <c r="J17" s="66"/>
      <c r="K17" s="13"/>
      <c r="L17" s="13"/>
      <c r="M17" s="13"/>
      <c r="N17" s="13"/>
      <c r="O17" s="13"/>
    </row>
    <row r="18" spans="1:256" ht="24.75" customHeight="1">
      <c r="A18" s="150" t="s">
        <v>32</v>
      </c>
      <c r="B18" s="151"/>
      <c r="C18" s="151"/>
      <c r="D18" s="151"/>
      <c r="E18" s="151"/>
      <c r="F18" s="151"/>
      <c r="G18" s="151"/>
      <c r="H18" s="151"/>
      <c r="I18" s="152"/>
      <c r="J18" s="66"/>
      <c r="K18" s="13"/>
      <c r="L18" s="13"/>
      <c r="M18" s="13"/>
      <c r="N18" s="13"/>
      <c r="O18" s="13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15" s="5" customFormat="1" ht="24.75" customHeight="1">
      <c r="A19" s="30">
        <v>1</v>
      </c>
      <c r="B19" s="31" t="s">
        <v>33</v>
      </c>
      <c r="C19" s="32">
        <v>31</v>
      </c>
      <c r="D19" s="32" t="s">
        <v>34</v>
      </c>
      <c r="E19" s="33">
        <v>4</v>
      </c>
      <c r="F19" s="34">
        <f>E19*C19</f>
        <v>124</v>
      </c>
      <c r="G19" s="33">
        <v>40</v>
      </c>
      <c r="H19" s="34">
        <f>G19*C19</f>
        <v>1240</v>
      </c>
      <c r="I19" s="67" t="s">
        <v>35</v>
      </c>
      <c r="J19" s="68"/>
      <c r="K19" s="69"/>
      <c r="L19" s="69"/>
      <c r="M19" s="69"/>
      <c r="N19" s="69"/>
      <c r="O19" s="69"/>
    </row>
    <row r="20" spans="1:15" s="5" customFormat="1" ht="24.75" customHeight="1">
      <c r="A20" s="30">
        <v>2</v>
      </c>
      <c r="B20" s="31" t="s">
        <v>36</v>
      </c>
      <c r="C20" s="32">
        <v>65</v>
      </c>
      <c r="D20" s="32" t="s">
        <v>34</v>
      </c>
      <c r="E20" s="33">
        <v>45</v>
      </c>
      <c r="F20" s="34">
        <f>E20*C20</f>
        <v>2925</v>
      </c>
      <c r="G20" s="33">
        <v>35</v>
      </c>
      <c r="H20" s="34">
        <f>G20*C20</f>
        <v>2275</v>
      </c>
      <c r="I20" s="70" t="s">
        <v>37</v>
      </c>
      <c r="J20" s="68"/>
      <c r="K20" s="69"/>
      <c r="L20" s="69"/>
      <c r="M20" s="69"/>
      <c r="N20" s="69"/>
      <c r="O20" s="69"/>
    </row>
    <row r="21" spans="1:9" s="6" customFormat="1" ht="24.75" customHeight="1">
      <c r="A21" s="30">
        <v>3</v>
      </c>
      <c r="B21" s="35" t="s">
        <v>38</v>
      </c>
      <c r="C21" s="36">
        <v>65</v>
      </c>
      <c r="D21" s="32" t="s">
        <v>34</v>
      </c>
      <c r="E21" s="36">
        <v>24</v>
      </c>
      <c r="F21" s="37">
        <f>E21*C21</f>
        <v>1560</v>
      </c>
      <c r="G21" s="36">
        <v>12</v>
      </c>
      <c r="H21" s="37">
        <f>G21*C21</f>
        <v>780</v>
      </c>
      <c r="I21" s="71" t="s">
        <v>39</v>
      </c>
    </row>
    <row r="22" spans="1:10" s="6" customFormat="1" ht="24.75" customHeight="1">
      <c r="A22" s="30">
        <v>4</v>
      </c>
      <c r="B22" s="38" t="s">
        <v>40</v>
      </c>
      <c r="C22" s="32">
        <v>1</v>
      </c>
      <c r="D22" s="33" t="s">
        <v>41</v>
      </c>
      <c r="E22" s="32">
        <v>180</v>
      </c>
      <c r="F22" s="39">
        <f>E22*C22</f>
        <v>180</v>
      </c>
      <c r="G22" s="32">
        <v>190</v>
      </c>
      <c r="H22" s="40">
        <f>G22*C22</f>
        <v>190</v>
      </c>
      <c r="I22" s="70" t="s">
        <v>42</v>
      </c>
      <c r="J22" s="72"/>
    </row>
    <row r="23" spans="1:15" s="5" customFormat="1" ht="24.75" customHeight="1">
      <c r="A23" s="30">
        <v>5</v>
      </c>
      <c r="B23" s="31" t="s">
        <v>43</v>
      </c>
      <c r="C23" s="32">
        <v>20</v>
      </c>
      <c r="D23" s="32" t="s">
        <v>34</v>
      </c>
      <c r="E23" s="33">
        <v>4</v>
      </c>
      <c r="F23" s="34">
        <f>E23*C23</f>
        <v>80</v>
      </c>
      <c r="G23" s="33">
        <v>20</v>
      </c>
      <c r="H23" s="34">
        <f>G23*C23</f>
        <v>400</v>
      </c>
      <c r="I23" s="67" t="s">
        <v>35</v>
      </c>
      <c r="J23" s="68"/>
      <c r="K23" s="69"/>
      <c r="L23" s="69"/>
      <c r="M23" s="69"/>
      <c r="N23" s="69"/>
      <c r="O23" s="69"/>
    </row>
    <row r="24" spans="1:15" s="6" customFormat="1" ht="24.75" customHeight="1">
      <c r="A24" s="30">
        <v>6</v>
      </c>
      <c r="B24" s="35" t="s">
        <v>44</v>
      </c>
      <c r="C24" s="36"/>
      <c r="D24" s="36"/>
      <c r="E24" s="36"/>
      <c r="F24" s="37">
        <f>SUM(F19:F23)</f>
        <v>4869</v>
      </c>
      <c r="G24" s="36"/>
      <c r="H24" s="41">
        <f>SUM(H19:H23)</f>
        <v>4885</v>
      </c>
      <c r="I24" s="71"/>
      <c r="J24" s="73"/>
      <c r="K24" s="73"/>
      <c r="L24" s="153"/>
      <c r="M24" s="154"/>
      <c r="N24" s="73"/>
      <c r="O24" s="73"/>
    </row>
    <row r="25" spans="1:15" s="6" customFormat="1" ht="24.75" customHeight="1">
      <c r="A25" s="155" t="s">
        <v>45</v>
      </c>
      <c r="B25" s="156"/>
      <c r="C25" s="43"/>
      <c r="D25" s="43"/>
      <c r="E25" s="42"/>
      <c r="F25" s="42"/>
      <c r="G25" s="43"/>
      <c r="H25" s="42"/>
      <c r="I25" s="74"/>
      <c r="J25" s="66"/>
      <c r="K25" s="13"/>
      <c r="L25" s="13"/>
      <c r="M25" s="13"/>
      <c r="N25" s="13"/>
      <c r="O25" s="13"/>
    </row>
    <row r="26" spans="1:15" s="7" customFormat="1" ht="24.75" customHeight="1">
      <c r="A26" s="44">
        <v>1</v>
      </c>
      <c r="B26" s="45" t="s">
        <v>46</v>
      </c>
      <c r="C26" s="44">
        <v>26</v>
      </c>
      <c r="D26" s="44" t="s">
        <v>34</v>
      </c>
      <c r="E26" s="44">
        <v>5</v>
      </c>
      <c r="F26" s="46">
        <f>E26*C26</f>
        <v>130</v>
      </c>
      <c r="G26" s="44">
        <v>5</v>
      </c>
      <c r="H26" s="47">
        <f aca="true" t="shared" si="0" ref="H26:H34">G26*C26</f>
        <v>130</v>
      </c>
      <c r="I26" s="75" t="s">
        <v>47</v>
      </c>
      <c r="J26" s="76"/>
      <c r="K26" s="77"/>
      <c r="L26" s="77"/>
      <c r="M26" s="77"/>
      <c r="N26" s="77"/>
      <c r="O26" s="77"/>
    </row>
    <row r="27" spans="1:9" s="8" customFormat="1" ht="24.75" customHeight="1">
      <c r="A27" s="44">
        <v>2</v>
      </c>
      <c r="B27" s="38" t="s">
        <v>48</v>
      </c>
      <c r="C27" s="44">
        <v>5</v>
      </c>
      <c r="D27" s="32" t="s">
        <v>34</v>
      </c>
      <c r="E27" s="32">
        <v>9</v>
      </c>
      <c r="F27" s="46">
        <f>E27*C27</f>
        <v>45</v>
      </c>
      <c r="G27" s="32">
        <v>12</v>
      </c>
      <c r="H27" s="39">
        <f t="shared" si="0"/>
        <v>60</v>
      </c>
      <c r="I27" s="70" t="s">
        <v>49</v>
      </c>
    </row>
    <row r="28" spans="1:9" s="9" customFormat="1" ht="24.75" customHeight="1">
      <c r="A28" s="44">
        <v>3</v>
      </c>
      <c r="B28" s="38" t="s">
        <v>50</v>
      </c>
      <c r="C28" s="44">
        <v>26</v>
      </c>
      <c r="D28" s="32" t="s">
        <v>34</v>
      </c>
      <c r="E28" s="32">
        <v>9</v>
      </c>
      <c r="F28" s="46">
        <f>E28*C28</f>
        <v>234</v>
      </c>
      <c r="G28" s="32">
        <v>12</v>
      </c>
      <c r="H28" s="39">
        <f t="shared" si="0"/>
        <v>312</v>
      </c>
      <c r="I28" s="70" t="s">
        <v>49</v>
      </c>
    </row>
    <row r="29" spans="1:15" s="6" customFormat="1" ht="24.75" customHeight="1">
      <c r="A29" s="48">
        <v>4</v>
      </c>
      <c r="B29" s="49" t="s">
        <v>51</v>
      </c>
      <c r="C29" s="48">
        <v>1</v>
      </c>
      <c r="D29" s="48" t="s">
        <v>52</v>
      </c>
      <c r="E29" s="48">
        <v>85</v>
      </c>
      <c r="F29" s="21">
        <f>C29*E29</f>
        <v>85</v>
      </c>
      <c r="G29" s="48">
        <v>95</v>
      </c>
      <c r="H29" s="21">
        <f t="shared" si="0"/>
        <v>95</v>
      </c>
      <c r="I29" s="22" t="s">
        <v>53</v>
      </c>
      <c r="J29" s="78"/>
      <c r="K29" s="79"/>
      <c r="L29" s="79"/>
      <c r="M29" s="72"/>
      <c r="N29" s="72"/>
      <c r="O29" s="72"/>
    </row>
    <row r="30" spans="1:30" s="10" customFormat="1" ht="48" customHeight="1">
      <c r="A30" s="44">
        <v>5</v>
      </c>
      <c r="B30" s="38" t="s">
        <v>54</v>
      </c>
      <c r="C30" s="32">
        <v>5</v>
      </c>
      <c r="D30" s="32" t="s">
        <v>34</v>
      </c>
      <c r="E30" s="32">
        <v>13</v>
      </c>
      <c r="F30" s="39">
        <f>E30*C30</f>
        <v>65</v>
      </c>
      <c r="G30" s="32">
        <v>40</v>
      </c>
      <c r="H30" s="39">
        <f t="shared" si="0"/>
        <v>200</v>
      </c>
      <c r="I30" s="80" t="s">
        <v>55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:15" s="6" customFormat="1" ht="24.75" customHeight="1">
      <c r="A31" s="44">
        <v>6</v>
      </c>
      <c r="B31" s="35" t="s">
        <v>56</v>
      </c>
      <c r="C31" s="44">
        <v>5</v>
      </c>
      <c r="D31" s="36" t="s">
        <v>34</v>
      </c>
      <c r="E31" s="36">
        <v>10</v>
      </c>
      <c r="F31" s="46">
        <f>E31*C31</f>
        <v>50</v>
      </c>
      <c r="G31" s="36">
        <v>0</v>
      </c>
      <c r="H31" s="41">
        <f t="shared" si="0"/>
        <v>0</v>
      </c>
      <c r="I31" s="71" t="s">
        <v>57</v>
      </c>
      <c r="J31" s="73"/>
      <c r="K31" s="73"/>
      <c r="L31" s="73"/>
      <c r="M31" s="73"/>
      <c r="N31" s="73"/>
      <c r="O31" s="73"/>
    </row>
    <row r="32" spans="1:256" s="8" customFormat="1" ht="45" customHeight="1">
      <c r="A32" s="44">
        <v>7</v>
      </c>
      <c r="B32" s="38" t="s">
        <v>58</v>
      </c>
      <c r="C32" s="50">
        <v>5</v>
      </c>
      <c r="D32" s="50" t="s">
        <v>34</v>
      </c>
      <c r="E32" s="51">
        <v>48</v>
      </c>
      <c r="F32" s="39">
        <f>C32*E32</f>
        <v>240</v>
      </c>
      <c r="G32" s="32">
        <v>55</v>
      </c>
      <c r="H32" s="52">
        <f t="shared" si="0"/>
        <v>275</v>
      </c>
      <c r="I32" s="81" t="s">
        <v>59</v>
      </c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2"/>
      <c r="GO32" s="82"/>
      <c r="GP32" s="82"/>
      <c r="GQ32" s="82"/>
      <c r="GR32" s="82"/>
      <c r="GS32" s="82"/>
      <c r="GT32" s="82"/>
      <c r="GU32" s="82"/>
      <c r="GV32" s="82"/>
      <c r="GW32" s="82"/>
      <c r="GX32" s="82"/>
      <c r="GY32" s="82"/>
      <c r="GZ32" s="82"/>
      <c r="HA32" s="82"/>
      <c r="HB32" s="82"/>
      <c r="HC32" s="82"/>
      <c r="HD32" s="82"/>
      <c r="HE32" s="82"/>
      <c r="HF32" s="82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  <c r="HR32" s="82"/>
      <c r="HS32" s="82"/>
      <c r="HT32" s="82"/>
      <c r="HU32" s="82"/>
      <c r="HV32" s="82"/>
      <c r="HW32" s="82"/>
      <c r="HX32" s="82"/>
      <c r="HY32" s="82"/>
      <c r="HZ32" s="82"/>
      <c r="IA32" s="82"/>
      <c r="IB32" s="82"/>
      <c r="IC32" s="82"/>
      <c r="ID32" s="82"/>
      <c r="IE32" s="82"/>
      <c r="IF32" s="82"/>
      <c r="IG32" s="82"/>
      <c r="IH32" s="82"/>
      <c r="II32" s="82"/>
      <c r="IJ32" s="82"/>
      <c r="IK32" s="82"/>
      <c r="IL32" s="82"/>
      <c r="IM32" s="82"/>
      <c r="IN32" s="82"/>
      <c r="IO32" s="82"/>
      <c r="IP32" s="82"/>
      <c r="IQ32" s="82"/>
      <c r="IR32" s="82"/>
      <c r="IS32" s="82"/>
      <c r="IT32" s="82"/>
      <c r="IU32" s="82"/>
      <c r="IV32" s="82"/>
    </row>
    <row r="33" spans="1:30" s="10" customFormat="1" ht="48" customHeight="1">
      <c r="A33" s="48">
        <v>8</v>
      </c>
      <c r="B33" s="53" t="s">
        <v>60</v>
      </c>
      <c r="C33" s="50">
        <v>12</v>
      </c>
      <c r="D33" s="50" t="s">
        <v>34</v>
      </c>
      <c r="E33" s="50">
        <v>13</v>
      </c>
      <c r="F33" s="52">
        <f>E33*C33</f>
        <v>156</v>
      </c>
      <c r="G33" s="50">
        <v>28</v>
      </c>
      <c r="H33" s="52">
        <f t="shared" si="0"/>
        <v>336</v>
      </c>
      <c r="I33" s="80" t="s">
        <v>61</v>
      </c>
      <c r="J33" s="83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1:10" ht="24.75" customHeight="1">
      <c r="A34" s="44">
        <v>9</v>
      </c>
      <c r="B34" s="54" t="s">
        <v>62</v>
      </c>
      <c r="C34" s="44">
        <v>2</v>
      </c>
      <c r="D34" s="32" t="s">
        <v>63</v>
      </c>
      <c r="E34" s="55">
        <v>10</v>
      </c>
      <c r="F34" s="46">
        <f>E34*C34</f>
        <v>20</v>
      </c>
      <c r="G34" s="56">
        <v>15</v>
      </c>
      <c r="H34" s="40">
        <f t="shared" si="0"/>
        <v>30</v>
      </c>
      <c r="I34" s="84" t="s">
        <v>64</v>
      </c>
      <c r="J34" s="13"/>
    </row>
    <row r="35" spans="1:15" s="6" customFormat="1" ht="24.75" customHeight="1">
      <c r="A35" s="30">
        <v>10</v>
      </c>
      <c r="B35" s="35" t="s">
        <v>44</v>
      </c>
      <c r="C35" s="36"/>
      <c r="D35" s="36"/>
      <c r="E35" s="36"/>
      <c r="F35" s="37">
        <f>SUM(F26:F34)</f>
        <v>1025</v>
      </c>
      <c r="G35" s="36"/>
      <c r="H35" s="37">
        <f>SUM(H26:H34)</f>
        <v>1438</v>
      </c>
      <c r="I35" s="71"/>
      <c r="J35" s="73"/>
      <c r="K35" s="73"/>
      <c r="L35" s="153"/>
      <c r="M35" s="154"/>
      <c r="N35" s="73"/>
      <c r="O35" s="73"/>
    </row>
    <row r="36" spans="1:15" s="6" customFormat="1" ht="24.75" customHeight="1">
      <c r="A36" s="155" t="s">
        <v>65</v>
      </c>
      <c r="B36" s="156"/>
      <c r="C36" s="43"/>
      <c r="D36" s="43"/>
      <c r="E36" s="42"/>
      <c r="F36" s="42"/>
      <c r="G36" s="43"/>
      <c r="H36" s="42"/>
      <c r="I36" s="74"/>
      <c r="J36" s="66"/>
      <c r="K36" s="13"/>
      <c r="L36" s="13"/>
      <c r="M36" s="13"/>
      <c r="N36" s="13"/>
      <c r="O36" s="13"/>
    </row>
    <row r="37" spans="1:15" s="7" customFormat="1" ht="24.75" customHeight="1">
      <c r="A37" s="44">
        <v>1</v>
      </c>
      <c r="B37" s="45" t="s">
        <v>46</v>
      </c>
      <c r="C37" s="44">
        <v>131</v>
      </c>
      <c r="D37" s="44" t="s">
        <v>34</v>
      </c>
      <c r="E37" s="44">
        <v>5</v>
      </c>
      <c r="F37" s="46">
        <f aca="true" t="shared" si="1" ref="F37:F42">E37*C37</f>
        <v>655</v>
      </c>
      <c r="G37" s="44">
        <v>5</v>
      </c>
      <c r="H37" s="47">
        <f aca="true" t="shared" si="2" ref="H37:H46">G37*C37</f>
        <v>655</v>
      </c>
      <c r="I37" s="75" t="s">
        <v>47</v>
      </c>
      <c r="J37" s="76"/>
      <c r="K37" s="77"/>
      <c r="L37" s="77"/>
      <c r="M37" s="77"/>
      <c r="N37" s="77"/>
      <c r="O37" s="77"/>
    </row>
    <row r="38" spans="1:9" s="8" customFormat="1" ht="24.75" customHeight="1">
      <c r="A38" s="44">
        <v>2</v>
      </c>
      <c r="B38" s="38" t="s">
        <v>48</v>
      </c>
      <c r="C38" s="44">
        <v>60</v>
      </c>
      <c r="D38" s="32" t="s">
        <v>34</v>
      </c>
      <c r="E38" s="32">
        <v>9</v>
      </c>
      <c r="F38" s="46">
        <f t="shared" si="1"/>
        <v>540</v>
      </c>
      <c r="G38" s="32">
        <v>12</v>
      </c>
      <c r="H38" s="39">
        <f t="shared" si="2"/>
        <v>720</v>
      </c>
      <c r="I38" s="70" t="s">
        <v>49</v>
      </c>
    </row>
    <row r="39" spans="1:9" s="9" customFormat="1" ht="24.75" customHeight="1">
      <c r="A39" s="44">
        <v>3</v>
      </c>
      <c r="B39" s="38" t="s">
        <v>50</v>
      </c>
      <c r="C39" s="44">
        <v>131</v>
      </c>
      <c r="D39" s="32" t="s">
        <v>34</v>
      </c>
      <c r="E39" s="32">
        <v>9</v>
      </c>
      <c r="F39" s="46">
        <f t="shared" si="1"/>
        <v>1179</v>
      </c>
      <c r="G39" s="32">
        <v>12</v>
      </c>
      <c r="H39" s="39">
        <f t="shared" si="2"/>
        <v>1572</v>
      </c>
      <c r="I39" s="70" t="s">
        <v>49</v>
      </c>
    </row>
    <row r="40" spans="1:30" s="10" customFormat="1" ht="48" customHeight="1">
      <c r="A40" s="44">
        <v>4</v>
      </c>
      <c r="B40" s="38" t="s">
        <v>54</v>
      </c>
      <c r="C40" s="32">
        <v>1.4</v>
      </c>
      <c r="D40" s="32" t="s">
        <v>34</v>
      </c>
      <c r="E40" s="32">
        <v>13</v>
      </c>
      <c r="F40" s="39">
        <f t="shared" si="1"/>
        <v>18.2</v>
      </c>
      <c r="G40" s="32">
        <v>40</v>
      </c>
      <c r="H40" s="39">
        <f t="shared" si="2"/>
        <v>56</v>
      </c>
      <c r="I40" s="80" t="s">
        <v>55</v>
      </c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</row>
    <row r="41" spans="1:30" s="10" customFormat="1" ht="48" customHeight="1">
      <c r="A41" s="48">
        <v>5</v>
      </c>
      <c r="B41" s="53" t="s">
        <v>66</v>
      </c>
      <c r="C41" s="50">
        <v>60</v>
      </c>
      <c r="D41" s="50" t="s">
        <v>34</v>
      </c>
      <c r="E41" s="50">
        <v>13</v>
      </c>
      <c r="F41" s="52">
        <f t="shared" si="1"/>
        <v>780</v>
      </c>
      <c r="G41" s="50">
        <v>25</v>
      </c>
      <c r="H41" s="52">
        <f t="shared" si="2"/>
        <v>1500</v>
      </c>
      <c r="I41" s="80" t="s">
        <v>61</v>
      </c>
      <c r="J41" s="83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</row>
    <row r="42" spans="1:15" s="6" customFormat="1" ht="24.75" customHeight="1">
      <c r="A42" s="44">
        <v>6</v>
      </c>
      <c r="B42" s="35" t="s">
        <v>56</v>
      </c>
      <c r="C42" s="44">
        <v>60</v>
      </c>
      <c r="D42" s="36" t="s">
        <v>34</v>
      </c>
      <c r="E42" s="36">
        <v>10</v>
      </c>
      <c r="F42" s="46">
        <f t="shared" si="1"/>
        <v>600</v>
      </c>
      <c r="G42" s="36">
        <v>0</v>
      </c>
      <c r="H42" s="41">
        <f t="shared" si="2"/>
        <v>0</v>
      </c>
      <c r="I42" s="71" t="s">
        <v>57</v>
      </c>
      <c r="J42" s="73"/>
      <c r="K42" s="73"/>
      <c r="L42" s="73"/>
      <c r="M42" s="73"/>
      <c r="N42" s="73"/>
      <c r="O42" s="73"/>
    </row>
    <row r="43" spans="1:256" s="8" customFormat="1" ht="45" customHeight="1">
      <c r="A43" s="44">
        <v>7</v>
      </c>
      <c r="B43" s="38" t="s">
        <v>58</v>
      </c>
      <c r="C43" s="50">
        <v>48</v>
      </c>
      <c r="D43" s="50" t="s">
        <v>34</v>
      </c>
      <c r="E43" s="51">
        <v>48</v>
      </c>
      <c r="F43" s="39">
        <f>C43*E43</f>
        <v>2304</v>
      </c>
      <c r="G43" s="32">
        <v>55</v>
      </c>
      <c r="H43" s="52">
        <f t="shared" si="2"/>
        <v>2640</v>
      </c>
      <c r="I43" s="81" t="s">
        <v>59</v>
      </c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2"/>
      <c r="EY43" s="82"/>
      <c r="EZ43" s="82"/>
      <c r="FA43" s="82"/>
      <c r="FB43" s="82"/>
      <c r="FC43" s="82"/>
      <c r="FD43" s="82"/>
      <c r="FE43" s="82"/>
      <c r="FF43" s="82"/>
      <c r="FG43" s="82"/>
      <c r="FH43" s="82"/>
      <c r="FI43" s="82"/>
      <c r="FJ43" s="82"/>
      <c r="FK43" s="82"/>
      <c r="FL43" s="82"/>
      <c r="FM43" s="82"/>
      <c r="FN43" s="82"/>
      <c r="FO43" s="82"/>
      <c r="FP43" s="82"/>
      <c r="FQ43" s="82"/>
      <c r="FR43" s="82"/>
      <c r="FS43" s="82"/>
      <c r="FT43" s="82"/>
      <c r="FU43" s="82"/>
      <c r="FV43" s="82"/>
      <c r="FW43" s="82"/>
      <c r="FX43" s="82"/>
      <c r="FY43" s="82"/>
      <c r="FZ43" s="82"/>
      <c r="GA43" s="82"/>
      <c r="GB43" s="82"/>
      <c r="GC43" s="82"/>
      <c r="GD43" s="82"/>
      <c r="GE43" s="82"/>
      <c r="GF43" s="82"/>
      <c r="GG43" s="82"/>
      <c r="GH43" s="82"/>
      <c r="GI43" s="82"/>
      <c r="GJ43" s="82"/>
      <c r="GK43" s="82"/>
      <c r="GL43" s="82"/>
      <c r="GM43" s="82"/>
      <c r="GN43" s="82"/>
      <c r="GO43" s="82"/>
      <c r="GP43" s="82"/>
      <c r="GQ43" s="82"/>
      <c r="GR43" s="82"/>
      <c r="GS43" s="82"/>
      <c r="GT43" s="82"/>
      <c r="GU43" s="82"/>
      <c r="GV43" s="82"/>
      <c r="GW43" s="82"/>
      <c r="GX43" s="82"/>
      <c r="GY43" s="82"/>
      <c r="GZ43" s="82"/>
      <c r="HA43" s="82"/>
      <c r="HB43" s="82"/>
      <c r="HC43" s="82"/>
      <c r="HD43" s="82"/>
      <c r="HE43" s="82"/>
      <c r="HF43" s="82"/>
      <c r="HG43" s="82"/>
      <c r="HH43" s="82"/>
      <c r="HI43" s="82"/>
      <c r="HJ43" s="82"/>
      <c r="HK43" s="82"/>
      <c r="HL43" s="82"/>
      <c r="HM43" s="82"/>
      <c r="HN43" s="82"/>
      <c r="HO43" s="82"/>
      <c r="HP43" s="82"/>
      <c r="HQ43" s="82"/>
      <c r="HR43" s="82"/>
      <c r="HS43" s="82"/>
      <c r="HT43" s="82"/>
      <c r="HU43" s="82"/>
      <c r="HV43" s="82"/>
      <c r="HW43" s="82"/>
      <c r="HX43" s="82"/>
      <c r="HY43" s="82"/>
      <c r="HZ43" s="82"/>
      <c r="IA43" s="82"/>
      <c r="IB43" s="82"/>
      <c r="IC43" s="82"/>
      <c r="ID43" s="82"/>
      <c r="IE43" s="82"/>
      <c r="IF43" s="82"/>
      <c r="IG43" s="82"/>
      <c r="IH43" s="82"/>
      <c r="II43" s="82"/>
      <c r="IJ43" s="82"/>
      <c r="IK43" s="82"/>
      <c r="IL43" s="82"/>
      <c r="IM43" s="82"/>
      <c r="IN43" s="82"/>
      <c r="IO43" s="82"/>
      <c r="IP43" s="82"/>
      <c r="IQ43" s="82"/>
      <c r="IR43" s="82"/>
      <c r="IS43" s="82"/>
      <c r="IT43" s="82"/>
      <c r="IU43" s="82"/>
      <c r="IV43" s="82"/>
    </row>
    <row r="44" spans="1:15" s="6" customFormat="1" ht="24.75" customHeight="1">
      <c r="A44" s="44">
        <v>8</v>
      </c>
      <c r="B44" s="35" t="s">
        <v>67</v>
      </c>
      <c r="C44" s="44">
        <v>1</v>
      </c>
      <c r="D44" s="36" t="s">
        <v>41</v>
      </c>
      <c r="E44" s="36">
        <v>1500</v>
      </c>
      <c r="F44" s="46">
        <f>E44*C44</f>
        <v>1500</v>
      </c>
      <c r="G44" s="36">
        <v>500</v>
      </c>
      <c r="H44" s="41">
        <f t="shared" si="2"/>
        <v>500</v>
      </c>
      <c r="I44" s="71" t="s">
        <v>68</v>
      </c>
      <c r="J44" s="73"/>
      <c r="K44" s="73"/>
      <c r="L44" s="73"/>
      <c r="M44" s="73"/>
      <c r="N44" s="73"/>
      <c r="O44" s="73"/>
    </row>
    <row r="45" spans="1:15" s="6" customFormat="1" ht="24.75" customHeight="1">
      <c r="A45" s="44">
        <v>9</v>
      </c>
      <c r="B45" s="35" t="s">
        <v>69</v>
      </c>
      <c r="C45" s="44">
        <v>1</v>
      </c>
      <c r="D45" s="36" t="s">
        <v>41</v>
      </c>
      <c r="E45" s="36">
        <v>2200</v>
      </c>
      <c r="F45" s="46">
        <f>E45*C45</f>
        <v>2200</v>
      </c>
      <c r="G45" s="36">
        <v>800</v>
      </c>
      <c r="H45" s="41">
        <f t="shared" si="2"/>
        <v>800</v>
      </c>
      <c r="I45" s="71" t="s">
        <v>68</v>
      </c>
      <c r="J45" s="73"/>
      <c r="K45" s="73"/>
      <c r="L45" s="73"/>
      <c r="M45" s="73"/>
      <c r="N45" s="73"/>
      <c r="O45" s="73"/>
    </row>
    <row r="46" spans="1:15" s="6" customFormat="1" ht="24.75" customHeight="1">
      <c r="A46" s="44">
        <v>10</v>
      </c>
      <c r="B46" s="35" t="s">
        <v>70</v>
      </c>
      <c r="C46" s="44">
        <v>15</v>
      </c>
      <c r="D46" s="50" t="s">
        <v>34</v>
      </c>
      <c r="E46" s="36">
        <v>180</v>
      </c>
      <c r="F46" s="46">
        <f>E46*C46</f>
        <v>2700</v>
      </c>
      <c r="G46" s="36">
        <v>80</v>
      </c>
      <c r="H46" s="41">
        <f t="shared" si="2"/>
        <v>1200</v>
      </c>
      <c r="I46" s="71" t="s">
        <v>71</v>
      </c>
      <c r="J46" s="73"/>
      <c r="K46" s="73"/>
      <c r="L46" s="73"/>
      <c r="M46" s="73"/>
      <c r="N46" s="73"/>
      <c r="O46" s="73"/>
    </row>
    <row r="47" spans="1:15" s="6" customFormat="1" ht="24.75" customHeight="1">
      <c r="A47" s="30">
        <v>11</v>
      </c>
      <c r="B47" s="35" t="s">
        <v>44</v>
      </c>
      <c r="C47" s="36"/>
      <c r="D47" s="36"/>
      <c r="E47" s="36"/>
      <c r="F47" s="37">
        <f>SUM(F37:F46)</f>
        <v>12476.2</v>
      </c>
      <c r="G47" s="36"/>
      <c r="H47" s="37">
        <f>SUM(H37:H46)</f>
        <v>9643</v>
      </c>
      <c r="I47" s="71"/>
      <c r="J47" s="73"/>
      <c r="K47" s="73"/>
      <c r="L47" s="153"/>
      <c r="M47" s="154"/>
      <c r="N47" s="73"/>
      <c r="O47" s="73"/>
    </row>
    <row r="48" spans="1:15" ht="24.75" customHeight="1">
      <c r="A48" s="155" t="s">
        <v>72</v>
      </c>
      <c r="B48" s="156"/>
      <c r="C48" s="43"/>
      <c r="D48" s="43"/>
      <c r="E48" s="42"/>
      <c r="F48" s="42"/>
      <c r="G48" s="43"/>
      <c r="H48" s="42"/>
      <c r="I48" s="85"/>
      <c r="J48" s="66"/>
      <c r="K48" s="13"/>
      <c r="L48" s="13"/>
      <c r="M48" s="13"/>
      <c r="N48" s="13"/>
      <c r="O48" s="13"/>
    </row>
    <row r="49" spans="1:15" s="11" customFormat="1" ht="24.75" customHeight="1">
      <c r="A49" s="57">
        <v>1</v>
      </c>
      <c r="B49" s="53" t="s">
        <v>46</v>
      </c>
      <c r="C49" s="50">
        <v>98</v>
      </c>
      <c r="D49" s="50" t="s">
        <v>34</v>
      </c>
      <c r="E49" s="50">
        <v>5</v>
      </c>
      <c r="F49" s="52">
        <f>E49*C49</f>
        <v>490</v>
      </c>
      <c r="G49" s="50">
        <v>5</v>
      </c>
      <c r="H49" s="52">
        <f>G49*C49</f>
        <v>490</v>
      </c>
      <c r="I49" s="86" t="s">
        <v>47</v>
      </c>
      <c r="J49" s="66"/>
      <c r="K49" s="87"/>
      <c r="L49" s="87"/>
      <c r="M49" s="87"/>
      <c r="N49" s="87"/>
      <c r="O49" s="87"/>
    </row>
    <row r="50" spans="1:9" s="8" customFormat="1" ht="24.75" customHeight="1">
      <c r="A50" s="57">
        <v>2</v>
      </c>
      <c r="B50" s="38" t="s">
        <v>48</v>
      </c>
      <c r="C50" s="50">
        <v>25</v>
      </c>
      <c r="D50" s="32" t="s">
        <v>34</v>
      </c>
      <c r="E50" s="32">
        <v>9</v>
      </c>
      <c r="F50" s="39">
        <f>E50*C50</f>
        <v>225</v>
      </c>
      <c r="G50" s="32">
        <v>12</v>
      </c>
      <c r="H50" s="39">
        <f>G50*C50</f>
        <v>300</v>
      </c>
      <c r="I50" s="70" t="s">
        <v>49</v>
      </c>
    </row>
    <row r="51" spans="1:9" s="9" customFormat="1" ht="24" customHeight="1">
      <c r="A51" s="57">
        <v>3</v>
      </c>
      <c r="B51" s="38" t="s">
        <v>50</v>
      </c>
      <c r="C51" s="50">
        <v>98</v>
      </c>
      <c r="D51" s="32" t="s">
        <v>34</v>
      </c>
      <c r="E51" s="32">
        <v>9</v>
      </c>
      <c r="F51" s="39">
        <f>E51*C51</f>
        <v>882</v>
      </c>
      <c r="G51" s="32">
        <v>12</v>
      </c>
      <c r="H51" s="39">
        <f>G51*C51</f>
        <v>1176</v>
      </c>
      <c r="I51" s="70" t="s">
        <v>49</v>
      </c>
    </row>
    <row r="52" spans="1:30" s="11" customFormat="1" ht="24.75" customHeight="1">
      <c r="A52" s="57">
        <v>4</v>
      </c>
      <c r="B52" s="38" t="s">
        <v>73</v>
      </c>
      <c r="C52" s="50">
        <v>25</v>
      </c>
      <c r="D52" s="32" t="s">
        <v>34</v>
      </c>
      <c r="E52" s="32">
        <v>18</v>
      </c>
      <c r="F52" s="39">
        <f>C52*E52</f>
        <v>450</v>
      </c>
      <c r="G52" s="32">
        <v>15</v>
      </c>
      <c r="H52" s="52">
        <f>C52*G52</f>
        <v>375</v>
      </c>
      <c r="I52" s="70" t="s">
        <v>74</v>
      </c>
      <c r="J52" s="73"/>
      <c r="K52" s="73"/>
      <c r="L52" s="73"/>
      <c r="M52" s="73"/>
      <c r="N52" s="73"/>
      <c r="O52" s="73"/>
      <c r="P52" s="72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</row>
    <row r="53" spans="1:256" s="8" customFormat="1" ht="48.75" customHeight="1">
      <c r="A53" s="44">
        <v>5</v>
      </c>
      <c r="B53" s="38" t="s">
        <v>58</v>
      </c>
      <c r="C53" s="50">
        <v>21</v>
      </c>
      <c r="D53" s="50" t="s">
        <v>34</v>
      </c>
      <c r="E53" s="51">
        <v>48</v>
      </c>
      <c r="F53" s="39">
        <f>C53*E53</f>
        <v>1008</v>
      </c>
      <c r="G53" s="32">
        <v>55</v>
      </c>
      <c r="H53" s="52">
        <f>G53*C53</f>
        <v>1155</v>
      </c>
      <c r="I53" s="81" t="s">
        <v>59</v>
      </c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2"/>
      <c r="EF53" s="82"/>
      <c r="EG53" s="82"/>
      <c r="EH53" s="82"/>
      <c r="EI53" s="82"/>
      <c r="EJ53" s="82"/>
      <c r="EK53" s="82"/>
      <c r="EL53" s="82"/>
      <c r="EM53" s="82"/>
      <c r="EN53" s="82"/>
      <c r="EO53" s="82"/>
      <c r="EP53" s="82"/>
      <c r="EQ53" s="82"/>
      <c r="ER53" s="82"/>
      <c r="ES53" s="82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  <c r="FE53" s="82"/>
      <c r="FF53" s="82"/>
      <c r="FG53" s="82"/>
      <c r="FH53" s="82"/>
      <c r="FI53" s="82"/>
      <c r="FJ53" s="82"/>
      <c r="FK53" s="82"/>
      <c r="FL53" s="82"/>
      <c r="FM53" s="82"/>
      <c r="FN53" s="82"/>
      <c r="FO53" s="82"/>
      <c r="FP53" s="82"/>
      <c r="FQ53" s="82"/>
      <c r="FR53" s="82"/>
      <c r="FS53" s="82"/>
      <c r="FT53" s="82"/>
      <c r="FU53" s="82"/>
      <c r="FV53" s="82"/>
      <c r="FW53" s="82"/>
      <c r="FX53" s="82"/>
      <c r="FY53" s="82"/>
      <c r="FZ53" s="82"/>
      <c r="GA53" s="82"/>
      <c r="GB53" s="82"/>
      <c r="GC53" s="82"/>
      <c r="GD53" s="82"/>
      <c r="GE53" s="82"/>
      <c r="GF53" s="82"/>
      <c r="GG53" s="82"/>
      <c r="GH53" s="82"/>
      <c r="GI53" s="82"/>
      <c r="GJ53" s="82"/>
      <c r="GK53" s="82"/>
      <c r="GL53" s="82"/>
      <c r="GM53" s="82"/>
      <c r="GN53" s="82"/>
      <c r="GO53" s="82"/>
      <c r="GP53" s="82"/>
      <c r="GQ53" s="82"/>
      <c r="GR53" s="82"/>
      <c r="GS53" s="82"/>
      <c r="GT53" s="82"/>
      <c r="GU53" s="82"/>
      <c r="GV53" s="82"/>
      <c r="GW53" s="82"/>
      <c r="GX53" s="82"/>
      <c r="GY53" s="82"/>
      <c r="GZ53" s="82"/>
      <c r="HA53" s="82"/>
      <c r="HB53" s="82"/>
      <c r="HC53" s="82"/>
      <c r="HD53" s="82"/>
      <c r="HE53" s="82"/>
      <c r="HF53" s="82"/>
      <c r="HG53" s="82"/>
      <c r="HH53" s="82"/>
      <c r="HI53" s="82"/>
      <c r="HJ53" s="82"/>
      <c r="HK53" s="82"/>
      <c r="HL53" s="82"/>
      <c r="HM53" s="82"/>
      <c r="HN53" s="82"/>
      <c r="HO53" s="82"/>
      <c r="HP53" s="82"/>
      <c r="HQ53" s="82"/>
      <c r="HR53" s="82"/>
      <c r="HS53" s="82"/>
      <c r="HT53" s="82"/>
      <c r="HU53" s="82"/>
      <c r="HV53" s="82"/>
      <c r="HW53" s="82"/>
      <c r="HX53" s="82"/>
      <c r="HY53" s="82"/>
      <c r="HZ53" s="82"/>
      <c r="IA53" s="82"/>
      <c r="IB53" s="82"/>
      <c r="IC53" s="82"/>
      <c r="ID53" s="82"/>
      <c r="IE53" s="82"/>
      <c r="IF53" s="82"/>
      <c r="IG53" s="82"/>
      <c r="IH53" s="82"/>
      <c r="II53" s="82"/>
      <c r="IJ53" s="82"/>
      <c r="IK53" s="82"/>
      <c r="IL53" s="82"/>
      <c r="IM53" s="82"/>
      <c r="IN53" s="82"/>
      <c r="IO53" s="82"/>
      <c r="IP53" s="82"/>
      <c r="IQ53" s="82"/>
      <c r="IR53" s="82"/>
      <c r="IS53" s="82"/>
      <c r="IT53" s="82"/>
      <c r="IU53" s="82"/>
      <c r="IV53" s="82"/>
    </row>
    <row r="54" spans="1:256" s="8" customFormat="1" ht="27" customHeight="1">
      <c r="A54" s="44">
        <v>6</v>
      </c>
      <c r="B54" s="38" t="s">
        <v>122</v>
      </c>
      <c r="C54" s="50">
        <v>1</v>
      </c>
      <c r="D54" s="50" t="s">
        <v>123</v>
      </c>
      <c r="E54" s="51">
        <v>1000</v>
      </c>
      <c r="F54" s="39">
        <f>C54*E54</f>
        <v>1000</v>
      </c>
      <c r="G54" s="32">
        <v>200</v>
      </c>
      <c r="H54" s="52">
        <f>G54*C54</f>
        <v>200</v>
      </c>
      <c r="I54" s="71" t="s">
        <v>68</v>
      </c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2"/>
      <c r="FF54" s="82"/>
      <c r="FG54" s="82"/>
      <c r="FH54" s="82"/>
      <c r="FI54" s="82"/>
      <c r="FJ54" s="82"/>
      <c r="FK54" s="82"/>
      <c r="FL54" s="82"/>
      <c r="FM54" s="82"/>
      <c r="FN54" s="82"/>
      <c r="FO54" s="82"/>
      <c r="FP54" s="82"/>
      <c r="FQ54" s="82"/>
      <c r="FR54" s="82"/>
      <c r="FS54" s="82"/>
      <c r="FT54" s="82"/>
      <c r="FU54" s="82"/>
      <c r="FV54" s="82"/>
      <c r="FW54" s="82"/>
      <c r="FX54" s="82"/>
      <c r="FY54" s="82"/>
      <c r="FZ54" s="82"/>
      <c r="GA54" s="82"/>
      <c r="GB54" s="82"/>
      <c r="GC54" s="82"/>
      <c r="GD54" s="82"/>
      <c r="GE54" s="82"/>
      <c r="GF54" s="82"/>
      <c r="GG54" s="82"/>
      <c r="GH54" s="82"/>
      <c r="GI54" s="82"/>
      <c r="GJ54" s="82"/>
      <c r="GK54" s="82"/>
      <c r="GL54" s="82"/>
      <c r="GM54" s="82"/>
      <c r="GN54" s="82"/>
      <c r="GO54" s="82"/>
      <c r="GP54" s="82"/>
      <c r="GQ54" s="82"/>
      <c r="GR54" s="82"/>
      <c r="GS54" s="82"/>
      <c r="GT54" s="82"/>
      <c r="GU54" s="82"/>
      <c r="GV54" s="82"/>
      <c r="GW54" s="82"/>
      <c r="GX54" s="82"/>
      <c r="GY54" s="82"/>
      <c r="GZ54" s="82"/>
      <c r="HA54" s="82"/>
      <c r="HB54" s="82"/>
      <c r="HC54" s="82"/>
      <c r="HD54" s="82"/>
      <c r="HE54" s="82"/>
      <c r="HF54" s="82"/>
      <c r="HG54" s="82"/>
      <c r="HH54" s="82"/>
      <c r="HI54" s="82"/>
      <c r="HJ54" s="82"/>
      <c r="HK54" s="82"/>
      <c r="HL54" s="82"/>
      <c r="HM54" s="82"/>
      <c r="HN54" s="82"/>
      <c r="HO54" s="82"/>
      <c r="HP54" s="82"/>
      <c r="HQ54" s="82"/>
      <c r="HR54" s="82"/>
      <c r="HS54" s="82"/>
      <c r="HT54" s="82"/>
      <c r="HU54" s="82"/>
      <c r="HV54" s="82"/>
      <c r="HW54" s="82"/>
      <c r="HX54" s="82"/>
      <c r="HY54" s="82"/>
      <c r="HZ54" s="82"/>
      <c r="IA54" s="82"/>
      <c r="IB54" s="82"/>
      <c r="IC54" s="82"/>
      <c r="ID54" s="82"/>
      <c r="IE54" s="82"/>
      <c r="IF54" s="82"/>
      <c r="IG54" s="82"/>
      <c r="IH54" s="82"/>
      <c r="II54" s="82"/>
      <c r="IJ54" s="82"/>
      <c r="IK54" s="82"/>
      <c r="IL54" s="82"/>
      <c r="IM54" s="82"/>
      <c r="IN54" s="82"/>
      <c r="IO54" s="82"/>
      <c r="IP54" s="82"/>
      <c r="IQ54" s="82"/>
      <c r="IR54" s="82"/>
      <c r="IS54" s="82"/>
      <c r="IT54" s="82"/>
      <c r="IU54" s="82"/>
      <c r="IV54" s="82"/>
    </row>
    <row r="55" spans="1:10" ht="24.75" customHeight="1">
      <c r="A55" s="44">
        <v>7</v>
      </c>
      <c r="B55" s="54" t="s">
        <v>62</v>
      </c>
      <c r="C55" s="44">
        <v>1</v>
      </c>
      <c r="D55" s="32" t="s">
        <v>63</v>
      </c>
      <c r="E55" s="55">
        <v>10</v>
      </c>
      <c r="F55" s="46">
        <f>E55*C55</f>
        <v>10</v>
      </c>
      <c r="G55" s="56">
        <v>15</v>
      </c>
      <c r="H55" s="40">
        <f>G55*C55</f>
        <v>15</v>
      </c>
      <c r="I55" s="84" t="s">
        <v>64</v>
      </c>
      <c r="J55" s="13"/>
    </row>
    <row r="56" spans="1:15" s="6" customFormat="1" ht="24.75" customHeight="1">
      <c r="A56" s="30">
        <v>8</v>
      </c>
      <c r="B56" s="35" t="s">
        <v>44</v>
      </c>
      <c r="C56" s="36"/>
      <c r="D56" s="36"/>
      <c r="E56" s="36"/>
      <c r="F56" s="37">
        <f>SUM(F49:F55)</f>
        <v>4065</v>
      </c>
      <c r="G56" s="36"/>
      <c r="H56" s="41">
        <f>SUM(H49:H55)</f>
        <v>3711</v>
      </c>
      <c r="I56" s="71"/>
      <c r="J56" s="73"/>
      <c r="K56" s="73"/>
      <c r="L56" s="153"/>
      <c r="M56" s="154"/>
      <c r="N56" s="73"/>
      <c r="O56" s="73"/>
    </row>
    <row r="57" spans="1:30" s="10" customFormat="1" ht="24.75" customHeight="1">
      <c r="A57" s="157" t="s">
        <v>75</v>
      </c>
      <c r="B57" s="158"/>
      <c r="C57" s="58"/>
      <c r="D57" s="58"/>
      <c r="E57" s="59"/>
      <c r="F57" s="58"/>
      <c r="G57" s="59"/>
      <c r="H57" s="58"/>
      <c r="I57" s="88"/>
      <c r="J57" s="83"/>
      <c r="K57" s="11"/>
      <c r="L57" s="11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</row>
    <row r="58" spans="1:30" s="10" customFormat="1" ht="48" customHeight="1">
      <c r="A58" s="48">
        <v>1</v>
      </c>
      <c r="B58" s="53" t="s">
        <v>66</v>
      </c>
      <c r="C58" s="50">
        <v>4.7</v>
      </c>
      <c r="D58" s="50" t="s">
        <v>34</v>
      </c>
      <c r="E58" s="50">
        <v>13</v>
      </c>
      <c r="F58" s="52">
        <f>E58*C58</f>
        <v>61.1</v>
      </c>
      <c r="G58" s="50">
        <v>25</v>
      </c>
      <c r="H58" s="52">
        <f aca="true" t="shared" si="3" ref="H58:H63">G58*C58</f>
        <v>117.5</v>
      </c>
      <c r="I58" s="80" t="s">
        <v>61</v>
      </c>
      <c r="J58" s="83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</row>
    <row r="59" spans="1:30" s="10" customFormat="1" ht="48" customHeight="1">
      <c r="A59" s="48">
        <v>2</v>
      </c>
      <c r="B59" s="53" t="s">
        <v>76</v>
      </c>
      <c r="C59" s="50">
        <v>22</v>
      </c>
      <c r="D59" s="50" t="s">
        <v>34</v>
      </c>
      <c r="E59" s="50">
        <v>13</v>
      </c>
      <c r="F59" s="52">
        <f>E59*C59</f>
        <v>286</v>
      </c>
      <c r="G59" s="50">
        <v>28</v>
      </c>
      <c r="H59" s="52">
        <f t="shared" si="3"/>
        <v>616</v>
      </c>
      <c r="I59" s="80" t="s">
        <v>61</v>
      </c>
      <c r="J59" s="83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</row>
    <row r="60" spans="1:31" s="11" customFormat="1" ht="24.75" customHeight="1">
      <c r="A60" s="48">
        <v>3</v>
      </c>
      <c r="B60" s="38" t="s">
        <v>73</v>
      </c>
      <c r="C60" s="50">
        <v>4.7</v>
      </c>
      <c r="D60" s="32" t="s">
        <v>34</v>
      </c>
      <c r="E60" s="32">
        <v>18</v>
      </c>
      <c r="F60" s="39">
        <f>C60*E60</f>
        <v>84.60000000000001</v>
      </c>
      <c r="G60" s="32">
        <v>15</v>
      </c>
      <c r="H60" s="52">
        <f t="shared" si="3"/>
        <v>70.5</v>
      </c>
      <c r="I60" s="70" t="s">
        <v>74</v>
      </c>
      <c r="J60" s="73"/>
      <c r="K60" s="73"/>
      <c r="L60" s="73"/>
      <c r="M60" s="73"/>
      <c r="N60" s="73"/>
      <c r="O60" s="73"/>
      <c r="P60" s="72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</row>
    <row r="61" spans="1:30" ht="24.75" customHeight="1">
      <c r="A61" s="48">
        <v>4</v>
      </c>
      <c r="B61" s="60" t="s">
        <v>77</v>
      </c>
      <c r="C61" s="50">
        <v>16</v>
      </c>
      <c r="D61" s="50" t="s">
        <v>34</v>
      </c>
      <c r="E61" s="57">
        <v>18</v>
      </c>
      <c r="F61" s="52">
        <f>E61*C61</f>
        <v>288</v>
      </c>
      <c r="G61" s="57">
        <v>16</v>
      </c>
      <c r="H61" s="52">
        <f t="shared" si="3"/>
        <v>256</v>
      </c>
      <c r="I61" s="86" t="s">
        <v>78</v>
      </c>
      <c r="J61" s="89"/>
      <c r="K61" s="79"/>
      <c r="L61" s="79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1:30" ht="24.75" customHeight="1">
      <c r="A62" s="48">
        <v>5</v>
      </c>
      <c r="B62" s="60" t="s">
        <v>79</v>
      </c>
      <c r="C62" s="50">
        <v>4.7</v>
      </c>
      <c r="D62" s="50" t="s">
        <v>34</v>
      </c>
      <c r="E62" s="57">
        <v>25</v>
      </c>
      <c r="F62" s="52">
        <f>E62*C62</f>
        <v>117.5</v>
      </c>
      <c r="G62" s="57">
        <v>20</v>
      </c>
      <c r="H62" s="52">
        <f t="shared" si="3"/>
        <v>94</v>
      </c>
      <c r="I62" s="86" t="s">
        <v>80</v>
      </c>
      <c r="J62" s="78"/>
      <c r="K62" s="79"/>
      <c r="L62" s="79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:9" s="11" customFormat="1" ht="24.75" customHeight="1">
      <c r="A63" s="48">
        <v>6</v>
      </c>
      <c r="B63" s="35" t="s">
        <v>81</v>
      </c>
      <c r="C63" s="50">
        <v>1</v>
      </c>
      <c r="D63" s="36" t="s">
        <v>82</v>
      </c>
      <c r="E63" s="36">
        <v>0</v>
      </c>
      <c r="F63" s="37">
        <f>E63*C63</f>
        <v>0</v>
      </c>
      <c r="G63" s="36">
        <v>15</v>
      </c>
      <c r="H63" s="37">
        <f t="shared" si="3"/>
        <v>15</v>
      </c>
      <c r="I63" s="71" t="s">
        <v>83</v>
      </c>
    </row>
    <row r="64" spans="1:15" s="6" customFormat="1" ht="24.75" customHeight="1">
      <c r="A64" s="30">
        <v>7</v>
      </c>
      <c r="B64" s="35" t="s">
        <v>44</v>
      </c>
      <c r="C64" s="36"/>
      <c r="D64" s="36"/>
      <c r="E64" s="36"/>
      <c r="F64" s="37">
        <f>SUM(F58:F63)</f>
        <v>837.2</v>
      </c>
      <c r="G64" s="36"/>
      <c r="H64" s="41">
        <f>SUM(H58:H63)</f>
        <v>1169</v>
      </c>
      <c r="I64" s="71"/>
      <c r="J64" s="73"/>
      <c r="K64" s="73"/>
      <c r="L64" s="153"/>
      <c r="M64" s="154"/>
      <c r="N64" s="73"/>
      <c r="O64" s="73"/>
    </row>
    <row r="65" spans="1:10" ht="24.75" customHeight="1">
      <c r="A65" s="157" t="s">
        <v>84</v>
      </c>
      <c r="B65" s="158"/>
      <c r="C65" s="59"/>
      <c r="D65" s="59"/>
      <c r="E65" s="58"/>
      <c r="F65" s="58"/>
      <c r="G65" s="59"/>
      <c r="H65" s="58"/>
      <c r="I65" s="88"/>
      <c r="J65" s="83"/>
    </row>
    <row r="66" spans="1:15" s="11" customFormat="1" ht="24.75" customHeight="1">
      <c r="A66" s="57">
        <v>1</v>
      </c>
      <c r="B66" s="53" t="s">
        <v>46</v>
      </c>
      <c r="C66" s="50">
        <v>34</v>
      </c>
      <c r="D66" s="50" t="s">
        <v>34</v>
      </c>
      <c r="E66" s="50">
        <v>5</v>
      </c>
      <c r="F66" s="52">
        <f>E66*C66</f>
        <v>170</v>
      </c>
      <c r="G66" s="50">
        <v>5</v>
      </c>
      <c r="H66" s="52">
        <f>G66*C66</f>
        <v>170</v>
      </c>
      <c r="I66" s="86" t="s">
        <v>47</v>
      </c>
      <c r="J66" s="66"/>
      <c r="K66" s="87"/>
      <c r="L66" s="87"/>
      <c r="M66" s="87"/>
      <c r="N66" s="87"/>
      <c r="O66" s="87"/>
    </row>
    <row r="67" spans="1:9" s="8" customFormat="1" ht="24.75" customHeight="1">
      <c r="A67" s="57">
        <v>2</v>
      </c>
      <c r="B67" s="38" t="s">
        <v>48</v>
      </c>
      <c r="C67" s="50">
        <v>9.3</v>
      </c>
      <c r="D67" s="32" t="s">
        <v>34</v>
      </c>
      <c r="E67" s="32">
        <v>9</v>
      </c>
      <c r="F67" s="39">
        <f>E67*C67</f>
        <v>83.7</v>
      </c>
      <c r="G67" s="32">
        <v>12</v>
      </c>
      <c r="H67" s="39">
        <f>G67*C67</f>
        <v>111.60000000000001</v>
      </c>
      <c r="I67" s="70" t="s">
        <v>49</v>
      </c>
    </row>
    <row r="68" spans="1:9" s="9" customFormat="1" ht="24.75" customHeight="1">
      <c r="A68" s="57">
        <v>3</v>
      </c>
      <c r="B68" s="38" t="s">
        <v>50</v>
      </c>
      <c r="C68" s="50">
        <v>34</v>
      </c>
      <c r="D68" s="32" t="s">
        <v>34</v>
      </c>
      <c r="E68" s="32">
        <v>9</v>
      </c>
      <c r="F68" s="39">
        <f>E68*C68</f>
        <v>306</v>
      </c>
      <c r="G68" s="32">
        <v>12</v>
      </c>
      <c r="H68" s="39">
        <f>G68*C68</f>
        <v>408</v>
      </c>
      <c r="I68" s="70" t="s">
        <v>49</v>
      </c>
    </row>
    <row r="69" spans="1:256" s="8" customFormat="1" ht="48.75" customHeight="1">
      <c r="A69" s="44">
        <v>4</v>
      </c>
      <c r="B69" s="38" t="s">
        <v>58</v>
      </c>
      <c r="C69" s="50">
        <v>8</v>
      </c>
      <c r="D69" s="50" t="s">
        <v>34</v>
      </c>
      <c r="E69" s="51">
        <v>48</v>
      </c>
      <c r="F69" s="39">
        <f>C69*E69</f>
        <v>384</v>
      </c>
      <c r="G69" s="32">
        <v>55</v>
      </c>
      <c r="H69" s="52">
        <f>G69*C69</f>
        <v>440</v>
      </c>
      <c r="I69" s="81" t="s">
        <v>59</v>
      </c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2"/>
      <c r="DQ69" s="82"/>
      <c r="DR69" s="82"/>
      <c r="DS69" s="82"/>
      <c r="DT69" s="82"/>
      <c r="DU69" s="82"/>
      <c r="DV69" s="82"/>
      <c r="DW69" s="82"/>
      <c r="DX69" s="82"/>
      <c r="DY69" s="82"/>
      <c r="DZ69" s="82"/>
      <c r="EA69" s="82"/>
      <c r="EB69" s="82"/>
      <c r="EC69" s="82"/>
      <c r="ED69" s="82"/>
      <c r="EE69" s="82"/>
      <c r="EF69" s="82"/>
      <c r="EG69" s="82"/>
      <c r="EH69" s="82"/>
      <c r="EI69" s="82"/>
      <c r="EJ69" s="82"/>
      <c r="EK69" s="82"/>
      <c r="EL69" s="82"/>
      <c r="EM69" s="82"/>
      <c r="EN69" s="82"/>
      <c r="EO69" s="82"/>
      <c r="EP69" s="82"/>
      <c r="EQ69" s="82"/>
      <c r="ER69" s="82"/>
      <c r="ES69" s="82"/>
      <c r="ET69" s="82"/>
      <c r="EU69" s="82"/>
      <c r="EV69" s="82"/>
      <c r="EW69" s="82"/>
      <c r="EX69" s="82"/>
      <c r="EY69" s="82"/>
      <c r="EZ69" s="82"/>
      <c r="FA69" s="82"/>
      <c r="FB69" s="82"/>
      <c r="FC69" s="82"/>
      <c r="FD69" s="82"/>
      <c r="FE69" s="82"/>
      <c r="FF69" s="82"/>
      <c r="FG69" s="82"/>
      <c r="FH69" s="82"/>
      <c r="FI69" s="82"/>
      <c r="FJ69" s="82"/>
      <c r="FK69" s="82"/>
      <c r="FL69" s="82"/>
      <c r="FM69" s="82"/>
      <c r="FN69" s="82"/>
      <c r="FO69" s="82"/>
      <c r="FP69" s="82"/>
      <c r="FQ69" s="82"/>
      <c r="FR69" s="82"/>
      <c r="FS69" s="82"/>
      <c r="FT69" s="82"/>
      <c r="FU69" s="82"/>
      <c r="FV69" s="82"/>
      <c r="FW69" s="82"/>
      <c r="FX69" s="82"/>
      <c r="FY69" s="82"/>
      <c r="FZ69" s="82"/>
      <c r="GA69" s="82"/>
      <c r="GB69" s="82"/>
      <c r="GC69" s="82"/>
      <c r="GD69" s="82"/>
      <c r="GE69" s="82"/>
      <c r="GF69" s="82"/>
      <c r="GG69" s="82"/>
      <c r="GH69" s="82"/>
      <c r="GI69" s="82"/>
      <c r="GJ69" s="82"/>
      <c r="GK69" s="82"/>
      <c r="GL69" s="82"/>
      <c r="GM69" s="82"/>
      <c r="GN69" s="82"/>
      <c r="GO69" s="82"/>
      <c r="GP69" s="82"/>
      <c r="GQ69" s="82"/>
      <c r="GR69" s="82"/>
      <c r="GS69" s="82"/>
      <c r="GT69" s="82"/>
      <c r="GU69" s="82"/>
      <c r="GV69" s="82"/>
      <c r="GW69" s="82"/>
      <c r="GX69" s="82"/>
      <c r="GY69" s="82"/>
      <c r="GZ69" s="82"/>
      <c r="HA69" s="82"/>
      <c r="HB69" s="82"/>
      <c r="HC69" s="82"/>
      <c r="HD69" s="82"/>
      <c r="HE69" s="82"/>
      <c r="HF69" s="82"/>
      <c r="HG69" s="82"/>
      <c r="HH69" s="82"/>
      <c r="HI69" s="82"/>
      <c r="HJ69" s="82"/>
      <c r="HK69" s="82"/>
      <c r="HL69" s="82"/>
      <c r="HM69" s="82"/>
      <c r="HN69" s="82"/>
      <c r="HO69" s="82"/>
      <c r="HP69" s="82"/>
      <c r="HQ69" s="82"/>
      <c r="HR69" s="82"/>
      <c r="HS69" s="82"/>
      <c r="HT69" s="82"/>
      <c r="HU69" s="82"/>
      <c r="HV69" s="82"/>
      <c r="HW69" s="82"/>
      <c r="HX69" s="82"/>
      <c r="HY69" s="82"/>
      <c r="HZ69" s="82"/>
      <c r="IA69" s="82"/>
      <c r="IB69" s="82"/>
      <c r="IC69" s="82"/>
      <c r="ID69" s="82"/>
      <c r="IE69" s="82"/>
      <c r="IF69" s="82"/>
      <c r="IG69" s="82"/>
      <c r="IH69" s="82"/>
      <c r="II69" s="82"/>
      <c r="IJ69" s="82"/>
      <c r="IK69" s="82"/>
      <c r="IL69" s="82"/>
      <c r="IM69" s="82"/>
      <c r="IN69" s="82"/>
      <c r="IO69" s="82"/>
      <c r="IP69" s="82"/>
      <c r="IQ69" s="82"/>
      <c r="IR69" s="82"/>
      <c r="IS69" s="82"/>
      <c r="IT69" s="82"/>
      <c r="IU69" s="82"/>
      <c r="IV69" s="82"/>
    </row>
    <row r="70" spans="1:30" s="11" customFormat="1" ht="24.75" customHeight="1">
      <c r="A70" s="57">
        <v>5</v>
      </c>
      <c r="B70" s="38" t="s">
        <v>73</v>
      </c>
      <c r="C70" s="50">
        <v>9.3</v>
      </c>
      <c r="D70" s="32" t="s">
        <v>34</v>
      </c>
      <c r="E70" s="32">
        <v>18</v>
      </c>
      <c r="F70" s="39">
        <f>C70*E70</f>
        <v>167.4</v>
      </c>
      <c r="G70" s="32">
        <v>15</v>
      </c>
      <c r="H70" s="52">
        <f>C70*G70</f>
        <v>139.5</v>
      </c>
      <c r="I70" s="70" t="s">
        <v>74</v>
      </c>
      <c r="J70" s="73"/>
      <c r="K70" s="73"/>
      <c r="L70" s="73"/>
      <c r="M70" s="73"/>
      <c r="N70" s="73"/>
      <c r="O70" s="73"/>
      <c r="P70" s="72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</row>
    <row r="71" spans="1:10" ht="24.75" customHeight="1">
      <c r="A71" s="44">
        <v>6</v>
      </c>
      <c r="B71" s="54" t="s">
        <v>62</v>
      </c>
      <c r="C71" s="44">
        <v>1</v>
      </c>
      <c r="D71" s="32" t="s">
        <v>63</v>
      </c>
      <c r="E71" s="55">
        <v>10</v>
      </c>
      <c r="F71" s="46">
        <f aca="true" t="shared" si="4" ref="F71:F76">E71*C71</f>
        <v>10</v>
      </c>
      <c r="G71" s="56">
        <v>15</v>
      </c>
      <c r="H71" s="40">
        <f aca="true" t="shared" si="5" ref="H71:H76">G71*C71</f>
        <v>15</v>
      </c>
      <c r="I71" s="84" t="s">
        <v>64</v>
      </c>
      <c r="J71" s="13"/>
    </row>
    <row r="72" spans="1:15" s="6" customFormat="1" ht="24.75" customHeight="1">
      <c r="A72" s="30">
        <v>7</v>
      </c>
      <c r="B72" s="35" t="s">
        <v>44</v>
      </c>
      <c r="C72" s="36"/>
      <c r="D72" s="36"/>
      <c r="E72" s="36"/>
      <c r="F72" s="37">
        <f>SUM(F66:F71)</f>
        <v>1121.1000000000001</v>
      </c>
      <c r="G72" s="36"/>
      <c r="H72" s="41">
        <f>SUM(H66:H71)</f>
        <v>1284.1</v>
      </c>
      <c r="I72" s="71"/>
      <c r="J72" s="73"/>
      <c r="K72" s="73"/>
      <c r="L72" s="153"/>
      <c r="M72" s="154"/>
      <c r="N72" s="73"/>
      <c r="O72" s="73"/>
    </row>
    <row r="73" spans="1:15" s="6" customFormat="1" ht="24.75" customHeight="1">
      <c r="A73" s="157" t="s">
        <v>85</v>
      </c>
      <c r="B73" s="158"/>
      <c r="C73" s="59"/>
      <c r="D73" s="59"/>
      <c r="E73" s="58"/>
      <c r="F73" s="58"/>
      <c r="G73" s="59"/>
      <c r="H73" s="58"/>
      <c r="I73" s="88"/>
      <c r="J73" s="83"/>
      <c r="K73"/>
      <c r="L73"/>
      <c r="M73"/>
      <c r="N73"/>
      <c r="O73"/>
    </row>
    <row r="74" spans="1:15" s="11" customFormat="1" ht="24.75" customHeight="1">
      <c r="A74" s="57">
        <v>1</v>
      </c>
      <c r="B74" s="53" t="s">
        <v>46</v>
      </c>
      <c r="C74" s="50">
        <v>34</v>
      </c>
      <c r="D74" s="50" t="s">
        <v>34</v>
      </c>
      <c r="E74" s="50">
        <v>5</v>
      </c>
      <c r="F74" s="52">
        <f t="shared" si="4"/>
        <v>170</v>
      </c>
      <c r="G74" s="50">
        <v>5</v>
      </c>
      <c r="H74" s="52">
        <f t="shared" si="5"/>
        <v>170</v>
      </c>
      <c r="I74" s="86" t="s">
        <v>47</v>
      </c>
      <c r="J74" s="66"/>
      <c r="K74" s="87"/>
      <c r="L74" s="87"/>
      <c r="M74" s="87"/>
      <c r="N74" s="87"/>
      <c r="O74" s="87"/>
    </row>
    <row r="75" spans="1:9" s="8" customFormat="1" ht="24.75" customHeight="1">
      <c r="A75" s="57">
        <v>2</v>
      </c>
      <c r="B75" s="38" t="s">
        <v>48</v>
      </c>
      <c r="C75" s="50">
        <v>11</v>
      </c>
      <c r="D75" s="32" t="s">
        <v>34</v>
      </c>
      <c r="E75" s="32">
        <v>9</v>
      </c>
      <c r="F75" s="39">
        <f t="shared" si="4"/>
        <v>99</v>
      </c>
      <c r="G75" s="32">
        <v>12</v>
      </c>
      <c r="H75" s="39">
        <f t="shared" si="5"/>
        <v>132</v>
      </c>
      <c r="I75" s="70" t="s">
        <v>49</v>
      </c>
    </row>
    <row r="76" spans="1:9" s="9" customFormat="1" ht="24.75" customHeight="1">
      <c r="A76" s="57">
        <v>3</v>
      </c>
      <c r="B76" s="38" t="s">
        <v>50</v>
      </c>
      <c r="C76" s="50">
        <v>34</v>
      </c>
      <c r="D76" s="32" t="s">
        <v>34</v>
      </c>
      <c r="E76" s="32">
        <v>9</v>
      </c>
      <c r="F76" s="39">
        <f t="shared" si="4"/>
        <v>306</v>
      </c>
      <c r="G76" s="32">
        <v>12</v>
      </c>
      <c r="H76" s="39">
        <f t="shared" si="5"/>
        <v>408</v>
      </c>
      <c r="I76" s="70" t="s">
        <v>49</v>
      </c>
    </row>
    <row r="77" spans="1:256" s="8" customFormat="1" ht="48.75" customHeight="1">
      <c r="A77" s="44">
        <v>4</v>
      </c>
      <c r="B77" s="38" t="s">
        <v>58</v>
      </c>
      <c r="C77" s="50">
        <v>9</v>
      </c>
      <c r="D77" s="50" t="s">
        <v>34</v>
      </c>
      <c r="E77" s="51">
        <v>48</v>
      </c>
      <c r="F77" s="39">
        <f>C77*E77</f>
        <v>432</v>
      </c>
      <c r="G77" s="32">
        <v>55</v>
      </c>
      <c r="H77" s="52">
        <f aca="true" t="shared" si="6" ref="H77:H87">G77*C77</f>
        <v>495</v>
      </c>
      <c r="I77" s="81" t="s">
        <v>59</v>
      </c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82"/>
      <c r="DH77" s="82"/>
      <c r="DI77" s="82"/>
      <c r="DJ77" s="82"/>
      <c r="DK77" s="82"/>
      <c r="DL77" s="82"/>
      <c r="DM77" s="82"/>
      <c r="DN77" s="82"/>
      <c r="DO77" s="82"/>
      <c r="DP77" s="82"/>
      <c r="DQ77" s="82"/>
      <c r="DR77" s="82"/>
      <c r="DS77" s="82"/>
      <c r="DT77" s="82"/>
      <c r="DU77" s="82"/>
      <c r="DV77" s="82"/>
      <c r="DW77" s="82"/>
      <c r="DX77" s="82"/>
      <c r="DY77" s="82"/>
      <c r="DZ77" s="82"/>
      <c r="EA77" s="82"/>
      <c r="EB77" s="82"/>
      <c r="EC77" s="82"/>
      <c r="ED77" s="82"/>
      <c r="EE77" s="82"/>
      <c r="EF77" s="82"/>
      <c r="EG77" s="82"/>
      <c r="EH77" s="82"/>
      <c r="EI77" s="82"/>
      <c r="EJ77" s="82"/>
      <c r="EK77" s="82"/>
      <c r="EL77" s="82"/>
      <c r="EM77" s="82"/>
      <c r="EN77" s="82"/>
      <c r="EO77" s="82"/>
      <c r="EP77" s="82"/>
      <c r="EQ77" s="82"/>
      <c r="ER77" s="82"/>
      <c r="ES77" s="82"/>
      <c r="ET77" s="82"/>
      <c r="EU77" s="82"/>
      <c r="EV77" s="82"/>
      <c r="EW77" s="82"/>
      <c r="EX77" s="82"/>
      <c r="EY77" s="82"/>
      <c r="EZ77" s="82"/>
      <c r="FA77" s="82"/>
      <c r="FB77" s="82"/>
      <c r="FC77" s="82"/>
      <c r="FD77" s="82"/>
      <c r="FE77" s="82"/>
      <c r="FF77" s="82"/>
      <c r="FG77" s="82"/>
      <c r="FH77" s="82"/>
      <c r="FI77" s="82"/>
      <c r="FJ77" s="82"/>
      <c r="FK77" s="82"/>
      <c r="FL77" s="82"/>
      <c r="FM77" s="82"/>
      <c r="FN77" s="82"/>
      <c r="FO77" s="82"/>
      <c r="FP77" s="82"/>
      <c r="FQ77" s="82"/>
      <c r="FR77" s="82"/>
      <c r="FS77" s="82"/>
      <c r="FT77" s="82"/>
      <c r="FU77" s="82"/>
      <c r="FV77" s="82"/>
      <c r="FW77" s="82"/>
      <c r="FX77" s="82"/>
      <c r="FY77" s="82"/>
      <c r="FZ77" s="82"/>
      <c r="GA77" s="82"/>
      <c r="GB77" s="82"/>
      <c r="GC77" s="82"/>
      <c r="GD77" s="82"/>
      <c r="GE77" s="82"/>
      <c r="GF77" s="82"/>
      <c r="GG77" s="82"/>
      <c r="GH77" s="82"/>
      <c r="GI77" s="82"/>
      <c r="GJ77" s="82"/>
      <c r="GK77" s="82"/>
      <c r="GL77" s="82"/>
      <c r="GM77" s="82"/>
      <c r="GN77" s="82"/>
      <c r="GO77" s="82"/>
      <c r="GP77" s="82"/>
      <c r="GQ77" s="82"/>
      <c r="GR77" s="82"/>
      <c r="GS77" s="82"/>
      <c r="GT77" s="82"/>
      <c r="GU77" s="82"/>
      <c r="GV77" s="82"/>
      <c r="GW77" s="82"/>
      <c r="GX77" s="82"/>
      <c r="GY77" s="82"/>
      <c r="GZ77" s="82"/>
      <c r="HA77" s="82"/>
      <c r="HB77" s="82"/>
      <c r="HC77" s="82"/>
      <c r="HD77" s="82"/>
      <c r="HE77" s="82"/>
      <c r="HF77" s="82"/>
      <c r="HG77" s="82"/>
      <c r="HH77" s="82"/>
      <c r="HI77" s="82"/>
      <c r="HJ77" s="82"/>
      <c r="HK77" s="82"/>
      <c r="HL77" s="82"/>
      <c r="HM77" s="82"/>
      <c r="HN77" s="82"/>
      <c r="HO77" s="82"/>
      <c r="HP77" s="82"/>
      <c r="HQ77" s="82"/>
      <c r="HR77" s="82"/>
      <c r="HS77" s="82"/>
      <c r="HT77" s="82"/>
      <c r="HU77" s="82"/>
      <c r="HV77" s="82"/>
      <c r="HW77" s="82"/>
      <c r="HX77" s="82"/>
      <c r="HY77" s="82"/>
      <c r="HZ77" s="82"/>
      <c r="IA77" s="82"/>
      <c r="IB77" s="82"/>
      <c r="IC77" s="82"/>
      <c r="ID77" s="82"/>
      <c r="IE77" s="82"/>
      <c r="IF77" s="82"/>
      <c r="IG77" s="82"/>
      <c r="IH77" s="82"/>
      <c r="II77" s="82"/>
      <c r="IJ77" s="82"/>
      <c r="IK77" s="82"/>
      <c r="IL77" s="82"/>
      <c r="IM77" s="82"/>
      <c r="IN77" s="82"/>
      <c r="IO77" s="82"/>
      <c r="IP77" s="82"/>
      <c r="IQ77" s="82"/>
      <c r="IR77" s="82"/>
      <c r="IS77" s="82"/>
      <c r="IT77" s="82"/>
      <c r="IU77" s="82"/>
      <c r="IV77" s="82"/>
    </row>
    <row r="78" spans="1:30" s="11" customFormat="1" ht="24.75" customHeight="1">
      <c r="A78" s="57">
        <v>5</v>
      </c>
      <c r="B78" s="38" t="s">
        <v>73</v>
      </c>
      <c r="C78" s="50">
        <v>11</v>
      </c>
      <c r="D78" s="32" t="s">
        <v>34</v>
      </c>
      <c r="E78" s="32">
        <v>18</v>
      </c>
      <c r="F78" s="39">
        <f>C78*E78</f>
        <v>198</v>
      </c>
      <c r="G78" s="32">
        <v>15</v>
      </c>
      <c r="H78" s="52">
        <f>C78*G78</f>
        <v>165</v>
      </c>
      <c r="I78" s="70" t="s">
        <v>74</v>
      </c>
      <c r="J78" s="73"/>
      <c r="K78" s="73"/>
      <c r="L78" s="73"/>
      <c r="M78" s="73"/>
      <c r="N78" s="73"/>
      <c r="O78" s="73"/>
      <c r="P78" s="72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</row>
    <row r="79" spans="1:10" ht="24.75" customHeight="1">
      <c r="A79" s="44">
        <v>6</v>
      </c>
      <c r="B79" s="54" t="s">
        <v>62</v>
      </c>
      <c r="C79" s="44">
        <v>1</v>
      </c>
      <c r="D79" s="32" t="s">
        <v>63</v>
      </c>
      <c r="E79" s="55">
        <v>10</v>
      </c>
      <c r="F79" s="46">
        <f>E79*C79</f>
        <v>10</v>
      </c>
      <c r="G79" s="56">
        <v>15</v>
      </c>
      <c r="H79" s="40">
        <f t="shared" si="6"/>
        <v>15</v>
      </c>
      <c r="I79" s="84" t="s">
        <v>64</v>
      </c>
      <c r="J79" s="13"/>
    </row>
    <row r="80" spans="1:15" s="6" customFormat="1" ht="24.75" customHeight="1">
      <c r="A80" s="30">
        <v>7</v>
      </c>
      <c r="B80" s="35" t="s">
        <v>44</v>
      </c>
      <c r="C80" s="36"/>
      <c r="D80" s="36"/>
      <c r="E80" s="36"/>
      <c r="F80" s="37">
        <f>SUM(F74:F79)</f>
        <v>1215</v>
      </c>
      <c r="G80" s="36"/>
      <c r="H80" s="41">
        <f>SUM(H74:H79)</f>
        <v>1385</v>
      </c>
      <c r="I80" s="71"/>
      <c r="J80" s="73"/>
      <c r="K80" s="73"/>
      <c r="L80" s="153"/>
      <c r="M80" s="154"/>
      <c r="N80" s="73"/>
      <c r="O80" s="73"/>
    </row>
    <row r="81" spans="1:30" s="10" customFormat="1" ht="24.75" customHeight="1">
      <c r="A81" s="157" t="s">
        <v>86</v>
      </c>
      <c r="B81" s="158"/>
      <c r="C81" s="58"/>
      <c r="D81" s="58"/>
      <c r="E81" s="59"/>
      <c r="F81" s="58"/>
      <c r="G81" s="59"/>
      <c r="H81" s="58"/>
      <c r="I81" s="88"/>
      <c r="J81" s="83"/>
      <c r="K81" s="11"/>
      <c r="L81" s="11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</row>
    <row r="82" spans="1:30" s="10" customFormat="1" ht="48" customHeight="1">
      <c r="A82" s="48">
        <v>1</v>
      </c>
      <c r="B82" s="53" t="s">
        <v>66</v>
      </c>
      <c r="C82" s="50">
        <v>4.8</v>
      </c>
      <c r="D82" s="50" t="s">
        <v>34</v>
      </c>
      <c r="E82" s="50">
        <v>13</v>
      </c>
      <c r="F82" s="52">
        <f>E82*C82</f>
        <v>62.4</v>
      </c>
      <c r="G82" s="50">
        <v>25</v>
      </c>
      <c r="H82" s="52">
        <f t="shared" si="6"/>
        <v>120</v>
      </c>
      <c r="I82" s="80" t="s">
        <v>61</v>
      </c>
      <c r="J82" s="83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</row>
    <row r="83" spans="1:30" s="10" customFormat="1" ht="48" customHeight="1">
      <c r="A83" s="48">
        <v>2</v>
      </c>
      <c r="B83" s="53" t="s">
        <v>76</v>
      </c>
      <c r="C83" s="50">
        <v>25</v>
      </c>
      <c r="D83" s="50" t="s">
        <v>34</v>
      </c>
      <c r="E83" s="50">
        <v>13</v>
      </c>
      <c r="F83" s="52">
        <f>E83*C83</f>
        <v>325</v>
      </c>
      <c r="G83" s="50">
        <v>28</v>
      </c>
      <c r="H83" s="52">
        <f t="shared" si="6"/>
        <v>700</v>
      </c>
      <c r="I83" s="80" t="s">
        <v>61</v>
      </c>
      <c r="J83" s="83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</row>
    <row r="84" spans="1:31" s="11" customFormat="1" ht="24.75" customHeight="1">
      <c r="A84" s="48">
        <v>3</v>
      </c>
      <c r="B84" s="38" t="s">
        <v>73</v>
      </c>
      <c r="C84" s="50">
        <v>4.8</v>
      </c>
      <c r="D84" s="32" t="s">
        <v>34</v>
      </c>
      <c r="E84" s="32">
        <v>18</v>
      </c>
      <c r="F84" s="39">
        <f>C84*E84</f>
        <v>86.39999999999999</v>
      </c>
      <c r="G84" s="32">
        <v>15</v>
      </c>
      <c r="H84" s="52">
        <f t="shared" si="6"/>
        <v>72</v>
      </c>
      <c r="I84" s="70" t="s">
        <v>74</v>
      </c>
      <c r="J84" s="73"/>
      <c r="K84" s="73"/>
      <c r="L84" s="73"/>
      <c r="M84" s="73"/>
      <c r="N84" s="73"/>
      <c r="O84" s="73"/>
      <c r="P84" s="72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</row>
    <row r="85" spans="1:30" ht="24.75" customHeight="1">
      <c r="A85" s="48">
        <v>4</v>
      </c>
      <c r="B85" s="60" t="s">
        <v>77</v>
      </c>
      <c r="C85" s="50">
        <v>18</v>
      </c>
      <c r="D85" s="50" t="s">
        <v>34</v>
      </c>
      <c r="E85" s="57">
        <v>18</v>
      </c>
      <c r="F85" s="52">
        <f>E85*C85</f>
        <v>324</v>
      </c>
      <c r="G85" s="57">
        <v>16</v>
      </c>
      <c r="H85" s="52">
        <f t="shared" si="6"/>
        <v>288</v>
      </c>
      <c r="I85" s="86" t="s">
        <v>78</v>
      </c>
      <c r="J85" s="89"/>
      <c r="K85" s="79"/>
      <c r="L85" s="79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spans="1:30" ht="24.75" customHeight="1">
      <c r="A86" s="48">
        <v>5</v>
      </c>
      <c r="B86" s="60" t="s">
        <v>79</v>
      </c>
      <c r="C86" s="50">
        <v>4.8</v>
      </c>
      <c r="D86" s="50" t="s">
        <v>34</v>
      </c>
      <c r="E86" s="57">
        <v>25</v>
      </c>
      <c r="F86" s="52">
        <f>E86*C86</f>
        <v>120</v>
      </c>
      <c r="G86" s="57">
        <v>20</v>
      </c>
      <c r="H86" s="52">
        <f t="shared" si="6"/>
        <v>96</v>
      </c>
      <c r="I86" s="86" t="s">
        <v>80</v>
      </c>
      <c r="J86" s="78"/>
      <c r="K86" s="79"/>
      <c r="L86" s="79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spans="1:9" s="11" customFormat="1" ht="24.75" customHeight="1">
      <c r="A87" s="48">
        <v>6</v>
      </c>
      <c r="B87" s="35" t="s">
        <v>81</v>
      </c>
      <c r="C87" s="50">
        <v>1</v>
      </c>
      <c r="D87" s="36" t="s">
        <v>82</v>
      </c>
      <c r="E87" s="36">
        <v>0</v>
      </c>
      <c r="F87" s="37">
        <f>E87*C87</f>
        <v>0</v>
      </c>
      <c r="G87" s="36">
        <v>15</v>
      </c>
      <c r="H87" s="37">
        <f t="shared" si="6"/>
        <v>15</v>
      </c>
      <c r="I87" s="71" t="s">
        <v>83</v>
      </c>
    </row>
    <row r="88" spans="1:15" s="6" customFormat="1" ht="24.75" customHeight="1">
      <c r="A88" s="30">
        <v>7</v>
      </c>
      <c r="B88" s="35" t="s">
        <v>44</v>
      </c>
      <c r="C88" s="36"/>
      <c r="D88" s="36"/>
      <c r="E88" s="36"/>
      <c r="F88" s="37">
        <f>SUM(F82:F87)</f>
        <v>917.8</v>
      </c>
      <c r="G88" s="36"/>
      <c r="H88" s="41">
        <f>SUM(H82:H87)</f>
        <v>1291</v>
      </c>
      <c r="I88" s="71"/>
      <c r="J88" s="73"/>
      <c r="K88" s="73"/>
      <c r="L88" s="153"/>
      <c r="M88" s="154"/>
      <c r="N88" s="73"/>
      <c r="O88" s="73"/>
    </row>
    <row r="89" spans="1:9" s="9" customFormat="1" ht="24.75" customHeight="1">
      <c r="A89" s="157" t="s">
        <v>87</v>
      </c>
      <c r="B89" s="158"/>
      <c r="C89" s="58"/>
      <c r="D89" s="58"/>
      <c r="E89" s="59"/>
      <c r="F89" s="58"/>
      <c r="G89" s="59"/>
      <c r="H89" s="58"/>
      <c r="I89" s="88"/>
    </row>
    <row r="90" spans="1:256" s="6" customFormat="1" ht="24.75" customHeight="1">
      <c r="A90" s="32">
        <v>1</v>
      </c>
      <c r="B90" s="38" t="s">
        <v>48</v>
      </c>
      <c r="C90" s="32">
        <v>4.6</v>
      </c>
      <c r="D90" s="32" t="s">
        <v>34</v>
      </c>
      <c r="E90" s="32">
        <v>7</v>
      </c>
      <c r="F90" s="39">
        <f>E90*C90</f>
        <v>32.199999999999996</v>
      </c>
      <c r="G90" s="32">
        <v>12</v>
      </c>
      <c r="H90" s="39">
        <f aca="true" t="shared" si="7" ref="H90:H95">G90*C90</f>
        <v>55.199999999999996</v>
      </c>
      <c r="I90" s="70" t="s">
        <v>88</v>
      </c>
      <c r="J90" s="78"/>
      <c r="K90" s="79"/>
      <c r="L90" s="79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30" s="12" customFormat="1" ht="48" customHeight="1">
      <c r="A91" s="32">
        <v>2</v>
      </c>
      <c r="B91" s="53" t="s">
        <v>66</v>
      </c>
      <c r="C91" s="50">
        <v>4.6</v>
      </c>
      <c r="D91" s="50" t="s">
        <v>34</v>
      </c>
      <c r="E91" s="50">
        <v>13</v>
      </c>
      <c r="F91" s="52">
        <f>E91*C91</f>
        <v>59.8</v>
      </c>
      <c r="G91" s="50">
        <v>25</v>
      </c>
      <c r="H91" s="52">
        <f t="shared" si="7"/>
        <v>114.99999999999999</v>
      </c>
      <c r="I91" s="80" t="s">
        <v>61</v>
      </c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</row>
    <row r="92" spans="1:15" s="6" customFormat="1" ht="24.75" customHeight="1">
      <c r="A92" s="48">
        <v>3</v>
      </c>
      <c r="B92" s="49" t="s">
        <v>51</v>
      </c>
      <c r="C92" s="48">
        <v>1</v>
      </c>
      <c r="D92" s="48" t="s">
        <v>52</v>
      </c>
      <c r="E92" s="48">
        <v>85</v>
      </c>
      <c r="F92" s="21">
        <f>C92*E92</f>
        <v>85</v>
      </c>
      <c r="G92" s="48">
        <v>95</v>
      </c>
      <c r="H92" s="21">
        <f t="shared" si="7"/>
        <v>95</v>
      </c>
      <c r="I92" s="22" t="s">
        <v>53</v>
      </c>
      <c r="J92" s="78"/>
      <c r="K92" s="79"/>
      <c r="L92" s="79"/>
      <c r="M92" s="72"/>
      <c r="N92" s="72"/>
      <c r="O92" s="72"/>
    </row>
    <row r="93" spans="1:30" s="12" customFormat="1" ht="48" customHeight="1">
      <c r="A93" s="32">
        <v>4</v>
      </c>
      <c r="B93" s="53" t="s">
        <v>76</v>
      </c>
      <c r="C93" s="50">
        <v>18</v>
      </c>
      <c r="D93" s="50" t="s">
        <v>34</v>
      </c>
      <c r="E93" s="50">
        <v>13</v>
      </c>
      <c r="F93" s="52">
        <f>E93*C93</f>
        <v>234</v>
      </c>
      <c r="G93" s="50">
        <v>28</v>
      </c>
      <c r="H93" s="52">
        <f t="shared" si="7"/>
        <v>504</v>
      </c>
      <c r="I93" s="80" t="s">
        <v>61</v>
      </c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</row>
    <row r="94" spans="1:256" s="6" customFormat="1" ht="24.75" customHeight="1">
      <c r="A94" s="32">
        <v>5</v>
      </c>
      <c r="B94" s="54" t="s">
        <v>62</v>
      </c>
      <c r="C94" s="50">
        <v>1.4</v>
      </c>
      <c r="D94" s="32" t="s">
        <v>89</v>
      </c>
      <c r="E94" s="55">
        <v>10</v>
      </c>
      <c r="F94" s="56">
        <f>C94*E94</f>
        <v>14</v>
      </c>
      <c r="G94" s="56">
        <v>15</v>
      </c>
      <c r="H94" s="40">
        <f t="shared" si="7"/>
        <v>21</v>
      </c>
      <c r="I94" s="84" t="s">
        <v>64</v>
      </c>
      <c r="J94" s="13"/>
      <c r="K94" s="19"/>
      <c r="L94" s="19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30" s="12" customFormat="1" ht="24.75" customHeight="1">
      <c r="A95" s="32">
        <v>6</v>
      </c>
      <c r="B95" s="60" t="s">
        <v>79</v>
      </c>
      <c r="C95" s="50">
        <v>4.6</v>
      </c>
      <c r="D95" s="50" t="s">
        <v>34</v>
      </c>
      <c r="E95" s="57">
        <v>25</v>
      </c>
      <c r="F95" s="52">
        <f aca="true" t="shared" si="8" ref="F95:F101">E95*C95</f>
        <v>114.99999999999999</v>
      </c>
      <c r="G95" s="57">
        <v>20</v>
      </c>
      <c r="H95" s="52">
        <f t="shared" si="7"/>
        <v>92</v>
      </c>
      <c r="I95" s="86" t="s">
        <v>90</v>
      </c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</row>
    <row r="96" spans="1:15" s="6" customFormat="1" ht="24.75" customHeight="1">
      <c r="A96" s="30">
        <v>7</v>
      </c>
      <c r="B96" s="35" t="s">
        <v>44</v>
      </c>
      <c r="C96" s="36"/>
      <c r="D96" s="36"/>
      <c r="E96" s="36"/>
      <c r="F96" s="37">
        <f>SUM(F90:F95)</f>
        <v>540</v>
      </c>
      <c r="G96" s="36"/>
      <c r="H96" s="41">
        <f>SUM(H90:H95)</f>
        <v>882.2</v>
      </c>
      <c r="I96" s="71"/>
      <c r="J96" s="73"/>
      <c r="K96" s="73"/>
      <c r="L96" s="153"/>
      <c r="M96" s="154"/>
      <c r="N96" s="73"/>
      <c r="O96" s="73"/>
    </row>
    <row r="97" spans="1:15" ht="24.75" customHeight="1">
      <c r="A97" s="155" t="s">
        <v>91</v>
      </c>
      <c r="B97" s="156"/>
      <c r="C97" s="43"/>
      <c r="D97" s="43"/>
      <c r="E97" s="42"/>
      <c r="F97" s="42"/>
      <c r="G97" s="43"/>
      <c r="H97" s="42"/>
      <c r="I97" s="74"/>
      <c r="J97" s="66"/>
      <c r="K97" s="13"/>
      <c r="L97" s="13"/>
      <c r="M97" s="13"/>
      <c r="N97" s="13"/>
      <c r="O97" s="13"/>
    </row>
    <row r="98" spans="1:15" s="7" customFormat="1" ht="24.75" customHeight="1">
      <c r="A98" s="44">
        <v>1</v>
      </c>
      <c r="B98" s="45" t="s">
        <v>46</v>
      </c>
      <c r="C98" s="44">
        <v>15</v>
      </c>
      <c r="D98" s="44" t="s">
        <v>34</v>
      </c>
      <c r="E98" s="44">
        <v>5</v>
      </c>
      <c r="F98" s="46">
        <f t="shared" si="8"/>
        <v>75</v>
      </c>
      <c r="G98" s="44">
        <v>5</v>
      </c>
      <c r="H98" s="47">
        <f>G98*C98</f>
        <v>75</v>
      </c>
      <c r="I98" s="75" t="s">
        <v>47</v>
      </c>
      <c r="J98" s="76"/>
      <c r="K98" s="77"/>
      <c r="L98" s="77"/>
      <c r="M98" s="77"/>
      <c r="N98" s="77"/>
      <c r="O98" s="77"/>
    </row>
    <row r="99" spans="1:9" s="8" customFormat="1" ht="24.75" customHeight="1">
      <c r="A99" s="44">
        <v>2</v>
      </c>
      <c r="B99" s="38" t="s">
        <v>48</v>
      </c>
      <c r="C99" s="44">
        <v>1.4</v>
      </c>
      <c r="D99" s="32" t="s">
        <v>34</v>
      </c>
      <c r="E99" s="32">
        <v>9</v>
      </c>
      <c r="F99" s="46">
        <f t="shared" si="8"/>
        <v>12.6</v>
      </c>
      <c r="G99" s="32">
        <v>12</v>
      </c>
      <c r="H99" s="39">
        <f>G99*C99</f>
        <v>16.799999999999997</v>
      </c>
      <c r="I99" s="70" t="s">
        <v>49</v>
      </c>
    </row>
    <row r="100" spans="1:9" s="9" customFormat="1" ht="24.75" customHeight="1">
      <c r="A100" s="44">
        <v>3</v>
      </c>
      <c r="B100" s="38" t="s">
        <v>50</v>
      </c>
      <c r="C100" s="44">
        <v>15</v>
      </c>
      <c r="D100" s="32" t="s">
        <v>34</v>
      </c>
      <c r="E100" s="32">
        <v>9</v>
      </c>
      <c r="F100" s="46">
        <f t="shared" si="8"/>
        <v>135</v>
      </c>
      <c r="G100" s="32">
        <v>12</v>
      </c>
      <c r="H100" s="39">
        <f>G100*C100</f>
        <v>180</v>
      </c>
      <c r="I100" s="70" t="s">
        <v>49</v>
      </c>
    </row>
    <row r="101" spans="1:30" s="10" customFormat="1" ht="48" customHeight="1">
      <c r="A101" s="44">
        <v>4</v>
      </c>
      <c r="B101" s="38" t="s">
        <v>66</v>
      </c>
      <c r="C101" s="44">
        <v>1.4</v>
      </c>
      <c r="D101" s="32" t="s">
        <v>34</v>
      </c>
      <c r="E101" s="32">
        <v>13</v>
      </c>
      <c r="F101" s="46">
        <f t="shared" si="8"/>
        <v>18.2</v>
      </c>
      <c r="G101" s="32">
        <v>25</v>
      </c>
      <c r="H101" s="39">
        <f>G101*C101</f>
        <v>35</v>
      </c>
      <c r="I101" s="80" t="s">
        <v>55</v>
      </c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</row>
    <row r="102" spans="1:15" s="6" customFormat="1" ht="24.75" customHeight="1">
      <c r="A102" s="30">
        <v>5</v>
      </c>
      <c r="B102" s="35" t="s">
        <v>44</v>
      </c>
      <c r="C102" s="36"/>
      <c r="D102" s="36"/>
      <c r="E102" s="36"/>
      <c r="F102" s="37">
        <f>SUM(F98:F101)</f>
        <v>240.79999999999998</v>
      </c>
      <c r="G102" s="36"/>
      <c r="H102" s="41">
        <f>SUM(H98:H101)</f>
        <v>306.8</v>
      </c>
      <c r="I102" s="71"/>
      <c r="J102" s="73"/>
      <c r="K102" s="73"/>
      <c r="L102" s="153"/>
      <c r="M102" s="154"/>
      <c r="N102" s="73"/>
      <c r="O102" s="73"/>
    </row>
    <row r="103" spans="1:30" s="12" customFormat="1" ht="24.75" customHeight="1">
      <c r="A103" s="90" t="s">
        <v>92</v>
      </c>
      <c r="B103" s="29" t="s">
        <v>93</v>
      </c>
      <c r="C103" s="91"/>
      <c r="D103" s="91"/>
      <c r="E103" s="91"/>
      <c r="F103" s="92"/>
      <c r="G103" s="92"/>
      <c r="H103" s="92"/>
      <c r="I103" s="106"/>
      <c r="J103" s="107"/>
      <c r="K103" s="108"/>
      <c r="L103" s="108"/>
      <c r="M103" s="108"/>
      <c r="N103" s="108"/>
      <c r="O103" s="108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</row>
    <row r="104" spans="1:30" s="12" customFormat="1" ht="48" customHeight="1">
      <c r="A104" s="50">
        <v>1</v>
      </c>
      <c r="B104" s="93" t="s">
        <v>94</v>
      </c>
      <c r="C104" s="94">
        <v>145</v>
      </c>
      <c r="D104" s="50" t="s">
        <v>34</v>
      </c>
      <c r="E104" s="50">
        <v>45</v>
      </c>
      <c r="F104" s="52">
        <f>E104*C104</f>
        <v>6525</v>
      </c>
      <c r="G104" s="50">
        <v>30</v>
      </c>
      <c r="H104" s="52">
        <f>G104*C104</f>
        <v>4350</v>
      </c>
      <c r="I104" s="109" t="s">
        <v>95</v>
      </c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</row>
    <row r="105" spans="1:30" s="12" customFormat="1" ht="24.75" customHeight="1">
      <c r="A105" s="50">
        <v>2</v>
      </c>
      <c r="B105" s="95" t="s">
        <v>96</v>
      </c>
      <c r="C105" s="94">
        <v>1</v>
      </c>
      <c r="D105" s="96" t="s">
        <v>97</v>
      </c>
      <c r="E105" s="56">
        <v>880</v>
      </c>
      <c r="F105" s="56">
        <f>C105*E105</f>
        <v>880</v>
      </c>
      <c r="G105" s="56">
        <v>700</v>
      </c>
      <c r="H105" s="56">
        <f>C105*G105</f>
        <v>700</v>
      </c>
      <c r="I105" s="95" t="s">
        <v>98</v>
      </c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</row>
    <row r="106" spans="1:256" s="13" customFormat="1" ht="24.75" customHeight="1">
      <c r="A106" s="50">
        <v>3</v>
      </c>
      <c r="B106" s="95" t="s">
        <v>99</v>
      </c>
      <c r="C106" s="94">
        <v>1</v>
      </c>
      <c r="D106" s="96" t="s">
        <v>97</v>
      </c>
      <c r="E106" s="56">
        <v>240</v>
      </c>
      <c r="F106" s="56">
        <f>C106*E106</f>
        <v>240</v>
      </c>
      <c r="G106" s="56">
        <v>360</v>
      </c>
      <c r="H106" s="56">
        <f>C106*G106</f>
        <v>360</v>
      </c>
      <c r="I106" s="80" t="s">
        <v>100</v>
      </c>
      <c r="J106" s="107"/>
      <c r="K106" s="108"/>
      <c r="L106" s="108"/>
      <c r="M106" s="108"/>
      <c r="N106" s="108"/>
      <c r="O106" s="108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5"/>
      <c r="DE106" s="105"/>
      <c r="DF106" s="105"/>
      <c r="DG106" s="105"/>
      <c r="DH106" s="105"/>
      <c r="DI106" s="105"/>
      <c r="DJ106" s="105"/>
      <c r="DK106" s="105"/>
      <c r="DL106" s="105"/>
      <c r="DM106" s="105"/>
      <c r="DN106" s="105"/>
      <c r="DO106" s="105"/>
      <c r="DP106" s="105"/>
      <c r="DQ106" s="105"/>
      <c r="DR106" s="105"/>
      <c r="DS106" s="105"/>
      <c r="DT106" s="105"/>
      <c r="DU106" s="105"/>
      <c r="DV106" s="105"/>
      <c r="DW106" s="105"/>
      <c r="DX106" s="105"/>
      <c r="DY106" s="105"/>
      <c r="DZ106" s="105"/>
      <c r="EA106" s="105"/>
      <c r="EB106" s="105"/>
      <c r="EC106" s="105"/>
      <c r="ED106" s="105"/>
      <c r="EE106" s="105"/>
      <c r="EF106" s="105"/>
      <c r="EG106" s="105"/>
      <c r="EH106" s="105"/>
      <c r="EI106" s="105"/>
      <c r="EJ106" s="105"/>
      <c r="EK106" s="105"/>
      <c r="EL106" s="105"/>
      <c r="EM106" s="105"/>
      <c r="EN106" s="105"/>
      <c r="EO106" s="105"/>
      <c r="EP106" s="105"/>
      <c r="EQ106" s="105"/>
      <c r="ER106" s="105"/>
      <c r="ES106" s="105"/>
      <c r="ET106" s="105"/>
      <c r="EU106" s="105"/>
      <c r="EV106" s="105"/>
      <c r="EW106" s="105"/>
      <c r="EX106" s="105"/>
      <c r="EY106" s="105"/>
      <c r="EZ106" s="105"/>
      <c r="FA106" s="105"/>
      <c r="FB106" s="105"/>
      <c r="FC106" s="105"/>
      <c r="FD106" s="105"/>
      <c r="FE106" s="105"/>
      <c r="FF106" s="105"/>
      <c r="FG106" s="105"/>
      <c r="FH106" s="105"/>
      <c r="FI106" s="105"/>
      <c r="FJ106" s="105"/>
      <c r="FK106" s="105"/>
      <c r="FL106" s="105"/>
      <c r="FM106" s="105"/>
      <c r="FN106" s="105"/>
      <c r="FO106" s="105"/>
      <c r="FP106" s="105"/>
      <c r="FQ106" s="105"/>
      <c r="FR106" s="105"/>
      <c r="FS106" s="105"/>
      <c r="FT106" s="105"/>
      <c r="FU106" s="105"/>
      <c r="FV106" s="105"/>
      <c r="FW106" s="105"/>
      <c r="FX106" s="105"/>
      <c r="FY106" s="105"/>
      <c r="FZ106" s="105"/>
      <c r="GA106" s="105"/>
      <c r="GB106" s="105"/>
      <c r="GC106" s="105"/>
      <c r="GD106" s="105"/>
      <c r="GE106" s="105"/>
      <c r="GF106" s="105"/>
      <c r="GG106" s="105"/>
      <c r="GH106" s="105"/>
      <c r="GI106" s="105"/>
      <c r="GJ106" s="105"/>
      <c r="GK106" s="105"/>
      <c r="GL106" s="105"/>
      <c r="GM106" s="105"/>
      <c r="GN106" s="105"/>
      <c r="GO106" s="105"/>
      <c r="GP106" s="105"/>
      <c r="GQ106" s="105"/>
      <c r="GR106" s="105"/>
      <c r="GS106" s="105"/>
      <c r="GT106" s="105"/>
      <c r="GU106" s="105"/>
      <c r="GV106" s="105"/>
      <c r="GW106" s="105"/>
      <c r="GX106" s="105"/>
      <c r="GY106" s="105"/>
      <c r="GZ106" s="105"/>
      <c r="HA106" s="105"/>
      <c r="HB106" s="105"/>
      <c r="HC106" s="105"/>
      <c r="HD106" s="105"/>
      <c r="HE106" s="105"/>
      <c r="HF106" s="105"/>
      <c r="HG106" s="105"/>
      <c r="HH106" s="105"/>
      <c r="HI106" s="105"/>
      <c r="HJ106" s="105"/>
      <c r="HK106" s="105"/>
      <c r="HL106" s="105"/>
      <c r="HM106" s="105"/>
      <c r="HN106" s="105"/>
      <c r="HO106" s="105"/>
      <c r="HP106" s="105"/>
      <c r="HQ106" s="105"/>
      <c r="HR106" s="105"/>
      <c r="HS106" s="105"/>
      <c r="HT106" s="105"/>
      <c r="HU106" s="105"/>
      <c r="HV106" s="105"/>
      <c r="HW106" s="105"/>
      <c r="HX106" s="105"/>
      <c r="HY106" s="105"/>
      <c r="HZ106" s="105"/>
      <c r="IA106" s="105"/>
      <c r="IB106" s="105"/>
      <c r="IC106" s="105"/>
      <c r="ID106" s="105"/>
      <c r="IE106" s="105"/>
      <c r="IF106" s="105"/>
      <c r="IG106" s="105"/>
      <c r="IH106" s="105"/>
      <c r="II106" s="105"/>
      <c r="IJ106" s="105"/>
      <c r="IK106" s="105"/>
      <c r="IL106" s="105"/>
      <c r="IM106" s="105"/>
      <c r="IN106" s="105"/>
      <c r="IO106" s="105"/>
      <c r="IP106" s="105"/>
      <c r="IQ106" s="105"/>
      <c r="IR106" s="105"/>
      <c r="IS106" s="105"/>
      <c r="IT106" s="105"/>
      <c r="IU106" s="105"/>
      <c r="IV106" s="105"/>
    </row>
    <row r="107" spans="1:15" s="6" customFormat="1" ht="24.75" customHeight="1">
      <c r="A107" s="30">
        <v>4</v>
      </c>
      <c r="B107" s="35" t="s">
        <v>44</v>
      </c>
      <c r="C107" s="36"/>
      <c r="D107" s="36"/>
      <c r="E107" s="36"/>
      <c r="F107" s="37">
        <f>SUM(F104:F106)</f>
        <v>7645</v>
      </c>
      <c r="G107" s="36"/>
      <c r="H107" s="41">
        <f>SUM(H104:H106)</f>
        <v>5410</v>
      </c>
      <c r="I107" s="71"/>
      <c r="J107" s="73"/>
      <c r="K107" s="73"/>
      <c r="L107" s="153"/>
      <c r="M107" s="154"/>
      <c r="N107" s="73"/>
      <c r="O107" s="73"/>
    </row>
    <row r="108" spans="1:10" ht="33" customHeight="1">
      <c r="A108" s="97" t="s">
        <v>101</v>
      </c>
      <c r="B108" s="98" t="s">
        <v>102</v>
      </c>
      <c r="C108" s="159" t="s">
        <v>103</v>
      </c>
      <c r="D108" s="160"/>
      <c r="E108" s="161"/>
      <c r="F108" s="97">
        <f>SUM(F19:F107)/2</f>
        <v>34952.1</v>
      </c>
      <c r="G108" s="99" t="s">
        <v>28</v>
      </c>
      <c r="H108" s="97">
        <f>SUM(H19:H107)/2</f>
        <v>31405.1</v>
      </c>
      <c r="I108" s="110" t="s">
        <v>102</v>
      </c>
      <c r="J108" s="83"/>
    </row>
    <row r="109" spans="1:10" ht="24.75" customHeight="1">
      <c r="A109" s="100" t="s">
        <v>104</v>
      </c>
      <c r="B109" s="101" t="s">
        <v>105</v>
      </c>
      <c r="C109" s="162" t="s">
        <v>106</v>
      </c>
      <c r="D109" s="163"/>
      <c r="E109" s="164"/>
      <c r="F109" s="165">
        <f>(H108+F108)*0.08</f>
        <v>5308.576</v>
      </c>
      <c r="G109" s="166"/>
      <c r="H109" s="167"/>
      <c r="I109" s="111"/>
      <c r="J109" s="83"/>
    </row>
    <row r="110" spans="1:10" ht="24.75" customHeight="1">
      <c r="A110" s="100" t="s">
        <v>107</v>
      </c>
      <c r="B110" s="101" t="s">
        <v>108</v>
      </c>
      <c r="C110" s="162" t="s">
        <v>109</v>
      </c>
      <c r="D110" s="163"/>
      <c r="E110" s="164"/>
      <c r="F110" s="165">
        <f>(F108+H108)*0.17</f>
        <v>11280.724</v>
      </c>
      <c r="G110" s="166"/>
      <c r="H110" s="167"/>
      <c r="I110" s="112"/>
      <c r="J110" s="83"/>
    </row>
    <row r="111" spans="1:10" ht="24.75" customHeight="1">
      <c r="A111" s="102" t="s">
        <v>110</v>
      </c>
      <c r="B111" s="28" t="s">
        <v>111</v>
      </c>
      <c r="C111" s="92"/>
      <c r="D111" s="92"/>
      <c r="E111" s="92"/>
      <c r="F111" s="92"/>
      <c r="G111" s="92"/>
      <c r="H111" s="92"/>
      <c r="I111" s="106"/>
      <c r="J111" s="83"/>
    </row>
    <row r="112" spans="1:10" ht="33" customHeight="1">
      <c r="A112" s="48">
        <v>1</v>
      </c>
      <c r="B112" s="49" t="s">
        <v>112</v>
      </c>
      <c r="C112" s="48">
        <v>1</v>
      </c>
      <c r="D112" s="48" t="s">
        <v>41</v>
      </c>
      <c r="E112" s="48">
        <v>0</v>
      </c>
      <c r="F112" s="50">
        <f>E112*C112</f>
        <v>0</v>
      </c>
      <c r="G112" s="48">
        <f>(F108+H108)*0.015</f>
        <v>995.358</v>
      </c>
      <c r="H112" s="50">
        <f>G112*C112</f>
        <v>995.358</v>
      </c>
      <c r="I112" s="22" t="s">
        <v>113</v>
      </c>
      <c r="J112" s="83"/>
    </row>
    <row r="113" spans="1:11" ht="30.75" customHeight="1">
      <c r="A113" s="48">
        <v>2</v>
      </c>
      <c r="B113" s="49" t="s">
        <v>114</v>
      </c>
      <c r="C113" s="48">
        <v>1</v>
      </c>
      <c r="D113" s="48" t="s">
        <v>41</v>
      </c>
      <c r="E113" s="48">
        <v>100</v>
      </c>
      <c r="F113" s="50">
        <f>E113*C113</f>
        <v>100</v>
      </c>
      <c r="G113" s="48">
        <f>(F108+H108)*0.015</f>
        <v>995.358</v>
      </c>
      <c r="H113" s="50">
        <f>G113*C113</f>
        <v>995.358</v>
      </c>
      <c r="I113" s="113" t="s">
        <v>115</v>
      </c>
      <c r="J113" s="83"/>
      <c r="K113" s="114"/>
    </row>
    <row r="114" spans="1:10" ht="28.5" customHeight="1">
      <c r="A114" s="48">
        <v>3</v>
      </c>
      <c r="B114" s="54" t="s">
        <v>116</v>
      </c>
      <c r="C114" s="56">
        <v>1</v>
      </c>
      <c r="D114" s="48" t="s">
        <v>41</v>
      </c>
      <c r="E114" s="56">
        <v>0</v>
      </c>
      <c r="F114" s="32">
        <f>E114*C114</f>
        <v>0</v>
      </c>
      <c r="G114" s="56">
        <v>350</v>
      </c>
      <c r="H114" s="32">
        <f>G114*C114</f>
        <v>350</v>
      </c>
      <c r="I114" s="115" t="s">
        <v>117</v>
      </c>
      <c r="J114" s="83"/>
    </row>
    <row r="115" spans="1:10" ht="24.75" customHeight="1">
      <c r="A115" s="48">
        <v>4</v>
      </c>
      <c r="B115" s="54" t="s">
        <v>118</v>
      </c>
      <c r="C115" s="56">
        <v>145</v>
      </c>
      <c r="D115" s="32" t="s">
        <v>34</v>
      </c>
      <c r="E115" s="56">
        <v>0</v>
      </c>
      <c r="F115" s="32">
        <f>E115*C115</f>
        <v>0</v>
      </c>
      <c r="G115" s="56">
        <v>0</v>
      </c>
      <c r="H115" s="32">
        <f>C115*G115</f>
        <v>0</v>
      </c>
      <c r="I115" s="115" t="s">
        <v>119</v>
      </c>
      <c r="J115" s="83"/>
    </row>
    <row r="116" spans="1:15" s="6" customFormat="1" ht="24.75" customHeight="1">
      <c r="A116" s="30">
        <v>5</v>
      </c>
      <c r="B116" s="35" t="s">
        <v>44</v>
      </c>
      <c r="C116" s="36"/>
      <c r="D116" s="36"/>
      <c r="E116" s="36"/>
      <c r="F116" s="37">
        <f>SUM(F112:F115)</f>
        <v>100</v>
      </c>
      <c r="G116" s="36"/>
      <c r="H116" s="41">
        <f>SUM(H112:H115)</f>
        <v>2340.716</v>
      </c>
      <c r="I116" s="71"/>
      <c r="J116" s="73"/>
      <c r="K116" s="73"/>
      <c r="L116" s="153"/>
      <c r="M116" s="154"/>
      <c r="N116" s="73"/>
      <c r="O116" s="73"/>
    </row>
    <row r="117" spans="1:256" ht="24.75" customHeight="1">
      <c r="A117" s="103" t="s">
        <v>120</v>
      </c>
      <c r="B117" s="104" t="s">
        <v>121</v>
      </c>
      <c r="C117" s="168"/>
      <c r="D117" s="169"/>
      <c r="E117" s="170"/>
      <c r="F117" s="165">
        <f>H114+H113+H112+F110+F109+H108+F108+H115</f>
        <v>85287.21599999999</v>
      </c>
      <c r="G117" s="166"/>
      <c r="H117" s="167"/>
      <c r="I117" s="116"/>
      <c r="J117" s="117"/>
      <c r="K117" s="82"/>
      <c r="L117" s="82"/>
      <c r="M117" s="82"/>
      <c r="N117" s="82"/>
      <c r="O117" s="82"/>
      <c r="P117" s="82"/>
      <c r="Q117" s="82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  <c r="IT117" s="8"/>
      <c r="IU117" s="8"/>
      <c r="IV117" s="8"/>
    </row>
  </sheetData>
  <mergeCells count="51">
    <mergeCell ref="A16:A17"/>
    <mergeCell ref="B16:B17"/>
    <mergeCell ref="C16:C17"/>
    <mergeCell ref="D16:D17"/>
    <mergeCell ref="C110:E110"/>
    <mergeCell ref="F110:H110"/>
    <mergeCell ref="L116:M116"/>
    <mergeCell ref="C117:E117"/>
    <mergeCell ref="F117:H117"/>
    <mergeCell ref="L107:M107"/>
    <mergeCell ref="C108:E108"/>
    <mergeCell ref="C109:E109"/>
    <mergeCell ref="F109:H109"/>
    <mergeCell ref="A89:B89"/>
    <mergeCell ref="L96:M96"/>
    <mergeCell ref="A97:B97"/>
    <mergeCell ref="L102:M102"/>
    <mergeCell ref="A73:B73"/>
    <mergeCell ref="L80:M80"/>
    <mergeCell ref="A81:B81"/>
    <mergeCell ref="L88:M88"/>
    <mergeCell ref="A57:B57"/>
    <mergeCell ref="L64:M64"/>
    <mergeCell ref="A65:B65"/>
    <mergeCell ref="L72:M72"/>
    <mergeCell ref="A36:B36"/>
    <mergeCell ref="L47:M47"/>
    <mergeCell ref="A48:B48"/>
    <mergeCell ref="L56:M56"/>
    <mergeCell ref="A18:I18"/>
    <mergeCell ref="L24:M24"/>
    <mergeCell ref="A25:B25"/>
    <mergeCell ref="L35:M35"/>
    <mergeCell ref="B13:I13"/>
    <mergeCell ref="B14:I14"/>
    <mergeCell ref="B15:I15"/>
    <mergeCell ref="E16:F16"/>
    <mergeCell ref="G16:H16"/>
    <mergeCell ref="I16:I17"/>
    <mergeCell ref="B9:I9"/>
    <mergeCell ref="B10:I10"/>
    <mergeCell ref="B11:I11"/>
    <mergeCell ref="B12:I12"/>
    <mergeCell ref="A5:I5"/>
    <mergeCell ref="B6:I6"/>
    <mergeCell ref="B7:I7"/>
    <mergeCell ref="B8:I8"/>
    <mergeCell ref="A1:I1"/>
    <mergeCell ref="A2:I2"/>
    <mergeCell ref="A3:I3"/>
    <mergeCell ref="A4:I4"/>
  </mergeCells>
  <printOptions/>
  <pageMargins left="0.2798611111111111" right="0" top="0.4722222222222222" bottom="0.3541666666666667" header="0.15902777777777777" footer="0.11805555555555555"/>
  <pageSetup horizontalDpi="600" verticalDpi="600" orientation="portrait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 User</cp:lastModifiedBy>
  <cp:lastPrinted>2013-08-04T06:05:25Z</cp:lastPrinted>
  <dcterms:created xsi:type="dcterms:W3CDTF">2006-09-24T05:52:42Z</dcterms:created>
  <dcterms:modified xsi:type="dcterms:W3CDTF">2013-08-09T06:58:35Z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